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oxs\Desktop\"/>
    </mc:Choice>
  </mc:AlternateContent>
  <bookViews>
    <workbookView xWindow="0" yWindow="0" windowWidth="7035" windowHeight="3855"/>
  </bookViews>
  <sheets>
    <sheet name="Sheet1" sheetId="4" r:id="rId1"/>
    <sheet name="Sheet2" sheetId="2" r:id="rId2"/>
    <sheet name="Sheet3" sheetId="3" r:id="rId3"/>
  </sheets>
  <definedNames>
    <definedName name="_xlnm.Print_Area" localSheetId="0">Sheet1!$A$1:$S$14</definedName>
  </definedNames>
  <calcPr calcId="162913"/>
</workbook>
</file>

<file path=xl/calcChain.xml><?xml version="1.0" encoding="utf-8"?>
<calcChain xmlns="http://schemas.openxmlformats.org/spreadsheetml/2006/main">
  <c r="J35" i="4" l="1"/>
  <c r="J34" i="4"/>
  <c r="J33" i="4"/>
  <c r="J29" i="4"/>
  <c r="J28" i="4"/>
  <c r="J27" i="4"/>
  <c r="J30" i="4" s="1"/>
  <c r="J23" i="4"/>
  <c r="J22" i="4"/>
  <c r="J21" i="4"/>
  <c r="J17" i="4"/>
  <c r="J16" i="4"/>
  <c r="J15" i="4"/>
  <c r="J18" i="4" s="1"/>
  <c r="J9" i="4"/>
  <c r="J7" i="4"/>
  <c r="J6" i="4"/>
  <c r="J5" i="4"/>
  <c r="J4" i="4"/>
  <c r="S9" i="4"/>
  <c r="P9" i="4"/>
  <c r="S17" i="4"/>
  <c r="P17" i="4"/>
  <c r="M17" i="4"/>
  <c r="S7" i="4"/>
  <c r="P7" i="4"/>
  <c r="M7" i="4"/>
  <c r="S35" i="4"/>
  <c r="P35" i="4"/>
  <c r="M35" i="4"/>
  <c r="S29" i="4"/>
  <c r="P29" i="4"/>
  <c r="M29" i="4"/>
  <c r="S22" i="4"/>
  <c r="S23" i="4"/>
  <c r="P22" i="4"/>
  <c r="P23" i="4"/>
  <c r="M22" i="4"/>
  <c r="M23" i="4"/>
  <c r="G35" i="4"/>
  <c r="S34" i="4"/>
  <c r="P34" i="4"/>
  <c r="M34" i="4"/>
  <c r="G34" i="4"/>
  <c r="S33" i="4"/>
  <c r="P33" i="4"/>
  <c r="M33" i="4"/>
  <c r="G33" i="4"/>
  <c r="G29" i="4"/>
  <c r="S28" i="4"/>
  <c r="P28" i="4"/>
  <c r="M28" i="4"/>
  <c r="G28" i="4"/>
  <c r="S27" i="4"/>
  <c r="P27" i="4"/>
  <c r="M27" i="4"/>
  <c r="G27" i="4"/>
  <c r="G23" i="4"/>
  <c r="G22" i="4"/>
  <c r="S21" i="4"/>
  <c r="P21" i="4"/>
  <c r="M21" i="4"/>
  <c r="G21" i="4"/>
  <c r="G16" i="4"/>
  <c r="G17" i="4"/>
  <c r="G5" i="4"/>
  <c r="G6" i="4"/>
  <c r="G7" i="4"/>
  <c r="P24" i="4" l="1"/>
  <c r="M36" i="4"/>
  <c r="S36" i="4"/>
  <c r="M24" i="4"/>
  <c r="G30" i="4"/>
  <c r="J36" i="4"/>
  <c r="J39" i="4" s="1"/>
  <c r="J40" i="4" s="1"/>
  <c r="J8" i="4"/>
  <c r="J12" i="4" s="1"/>
  <c r="J38" i="4" s="1"/>
  <c r="S30" i="4"/>
  <c r="J24" i="4"/>
  <c r="S24" i="4"/>
  <c r="P36" i="4"/>
  <c r="P30" i="4"/>
  <c r="M30" i="4"/>
  <c r="G36" i="4"/>
  <c r="G24" i="4"/>
  <c r="M16" i="4"/>
  <c r="M15" i="4"/>
  <c r="M18" i="4" s="1"/>
  <c r="M9" i="4"/>
  <c r="M6" i="4"/>
  <c r="M5" i="4"/>
  <c r="M4" i="4"/>
  <c r="S16" i="4"/>
  <c r="P16" i="4"/>
  <c r="S15" i="4"/>
  <c r="P15" i="4"/>
  <c r="G15" i="4"/>
  <c r="G18" i="4" s="1"/>
  <c r="G39" i="4" l="1"/>
  <c r="P18" i="4"/>
  <c r="S18" i="4"/>
  <c r="S39" i="4"/>
  <c r="P39" i="4"/>
  <c r="M39" i="4"/>
  <c r="M8" i="4"/>
  <c r="M12" i="4" s="1"/>
  <c r="M38" i="4" s="1"/>
  <c r="S6" i="4"/>
  <c r="P6" i="4"/>
  <c r="S5" i="4"/>
  <c r="P5" i="4"/>
  <c r="S4" i="4"/>
  <c r="S8" i="4" s="1"/>
  <c r="P4" i="4"/>
  <c r="G9" i="4"/>
  <c r="G4" i="4"/>
  <c r="G8" i="4" s="1"/>
  <c r="P8" i="4" l="1"/>
  <c r="P12" i="4" s="1"/>
  <c r="P38" i="4" s="1"/>
  <c r="M40" i="4"/>
  <c r="S12" i="4"/>
  <c r="S38" i="4" s="1"/>
  <c r="G12" i="4"/>
  <c r="G38" i="4" s="1"/>
  <c r="G40" i="4" s="1"/>
  <c r="S40" i="4" l="1"/>
  <c r="P40" i="4"/>
</calcChain>
</file>

<file path=xl/sharedStrings.xml><?xml version="1.0" encoding="utf-8"?>
<sst xmlns="http://schemas.openxmlformats.org/spreadsheetml/2006/main" count="72" uniqueCount="32">
  <si>
    <t>ITEM NO.</t>
  </si>
  <si>
    <t>DESCRIPTION</t>
  </si>
  <si>
    <t>UOM</t>
  </si>
  <si>
    <t>QUANTITY</t>
  </si>
  <si>
    <t>UNIT PRICE</t>
  </si>
  <si>
    <t>TOTAL</t>
  </si>
  <si>
    <t xml:space="preserve"> </t>
  </si>
  <si>
    <t>TOTAL BID:</t>
  </si>
  <si>
    <t>Mobilization/Demobilization and miscellaneous work</t>
  </si>
  <si>
    <t>Equipment and Crew Services</t>
  </si>
  <si>
    <t>Force Account</t>
  </si>
  <si>
    <t>L.S.</t>
  </si>
  <si>
    <t xml:space="preserve">SQ. YD. </t>
  </si>
  <si>
    <t>TONS</t>
  </si>
  <si>
    <t>BASE BID TOTAL</t>
  </si>
  <si>
    <t>ALTERNATE 1</t>
  </si>
  <si>
    <t>ALTERNATE TOTAL TOTAL</t>
  </si>
  <si>
    <t>ALTERNATE 2</t>
  </si>
  <si>
    <t>BASE BID TOTAL = FORCE ACCOUNT</t>
  </si>
  <si>
    <t>PROJECT TOTAL BID</t>
  </si>
  <si>
    <t>CRS-2P Oil</t>
  </si>
  <si>
    <t>Equipment &amp; Crew Services</t>
  </si>
  <si>
    <t>Traffic Control</t>
  </si>
  <si>
    <t>SRS-2P Oil</t>
  </si>
  <si>
    <t>ALTERNATE 3</t>
  </si>
  <si>
    <t>ALTERNATE 4</t>
  </si>
  <si>
    <t>Cactus Asphalt</t>
  </si>
  <si>
    <t>Earth Resources Corporation</t>
  </si>
  <si>
    <t>Cholla Pavement Maintenance</t>
  </si>
  <si>
    <t>Intermountain Slurry Seal</t>
  </si>
  <si>
    <t>*Intermountain Slurry Seal - Calculation Errors</t>
  </si>
  <si>
    <t>VSS International,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</si>
</sst>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0"/>
      <name val="Arial"/>
    </font>
    <font>
      <sz val="12"/>
      <name val="Tahoma"/>
      <family val="2"/>
    </font>
    <font>
      <b/>
      <sz val="12"/>
      <name val="Tahoma"/>
      <family val="2"/>
    </font>
    <font>
      <b/>
      <sz val="12"/>
      <name val="Arial"/>
      <family val="2"/>
    </font>
    <font>
      <sz val="14"/>
      <name val="Arial"/>
      <family val="2"/>
    </font>
    <font>
      <sz val="14"/>
      <color rgb="FFFF0000"/>
      <name val="Arial"/>
      <family val="2"/>
    </font>
    <font>
      <sz val="10"/>
      <color rgb="FFFF000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left"/>
    </xf>
    <xf numFmtId="0" fontId="0" fillId="0" borderId="0" xfId="0" applyAlignment="1">
      <alignment horizontal="left"/>
    </xf>
    <xf numFmtId="44" fontId="0" fillId="0" borderId="1" xfId="0" applyNumberFormat="1" applyBorder="1"/>
    <xf numFmtId="44" fontId="0" fillId="0" borderId="0" xfId="0" applyNumberFormat="1"/>
    <xf numFmtId="0" fontId="1" fillId="0" borderId="1" xfId="0" applyFont="1" applyBorder="1" applyAlignment="1">
      <alignment horizontal="left"/>
    </xf>
    <xf numFmtId="0" fontId="1" fillId="0" borderId="1" xfId="0" applyFont="1" applyBorder="1"/>
    <xf numFmtId="0" fontId="2" fillId="0" borderId="1" xfId="0" applyFont="1" applyBorder="1" applyAlignment="1">
      <alignment horizontal="left"/>
    </xf>
    <xf numFmtId="0" fontId="2" fillId="0" borderId="1" xfId="0" applyFont="1" applyBorder="1"/>
    <xf numFmtId="44" fontId="2" fillId="0" borderId="1" xfId="0" applyNumberFormat="1" applyFont="1" applyBorder="1"/>
    <xf numFmtId="0" fontId="1" fillId="0" borderId="1" xfId="0" applyFont="1" applyFill="1" applyBorder="1"/>
    <xf numFmtId="44" fontId="1" fillId="0" borderId="1" xfId="0" applyNumberFormat="1" applyFont="1" applyFill="1" applyBorder="1"/>
    <xf numFmtId="0" fontId="0" fillId="2" borderId="2" xfId="0" applyFill="1" applyBorder="1"/>
    <xf numFmtId="0" fontId="1" fillId="0" borderId="1" xfId="0" applyFont="1" applyFill="1" applyBorder="1" applyAlignment="1">
      <alignment wrapText="1"/>
    </xf>
    <xf numFmtId="44" fontId="2"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3" fillId="0" borderId="3" xfId="0" applyFont="1" applyBorder="1" applyAlignment="1">
      <alignment wrapText="1"/>
    </xf>
    <xf numFmtId="0" fontId="3" fillId="0" borderId="1" xfId="0" applyFont="1" applyBorder="1" applyAlignment="1">
      <alignment wrapText="1"/>
    </xf>
    <xf numFmtId="0" fontId="1" fillId="0" borderId="1" xfId="0" applyFont="1" applyFill="1" applyBorder="1" applyAlignment="1">
      <alignment horizontal="left"/>
    </xf>
    <xf numFmtId="0" fontId="1" fillId="0" borderId="1" xfId="0" applyFont="1" applyBorder="1" applyAlignment="1">
      <alignment horizontal="center"/>
    </xf>
    <xf numFmtId="3" fontId="1" fillId="0" borderId="1" xfId="0" applyNumberFormat="1" applyFont="1" applyFill="1" applyBorder="1" applyAlignment="1">
      <alignment horizontal="left"/>
    </xf>
    <xf numFmtId="0" fontId="1" fillId="0" borderId="1" xfId="0" applyFont="1" applyBorder="1" applyAlignment="1">
      <alignment horizontal="center" vertical="center" wrapText="1"/>
    </xf>
    <xf numFmtId="44" fontId="1" fillId="0" borderId="5" xfId="0" applyNumberFormat="1" applyFont="1" applyFill="1" applyBorder="1" applyAlignment="1"/>
    <xf numFmtId="44" fontId="1" fillId="3" borderId="1" xfId="0" applyNumberFormat="1" applyFont="1" applyFill="1" applyBorder="1"/>
    <xf numFmtId="0" fontId="4" fillId="0" borderId="1" xfId="0" applyFont="1" applyBorder="1"/>
    <xf numFmtId="0" fontId="4" fillId="0" borderId="1" xfId="0" applyFont="1" applyBorder="1" applyAlignment="1">
      <alignment horizontal="center"/>
    </xf>
    <xf numFmtId="0" fontId="4" fillId="0" borderId="0" xfId="0" applyFont="1"/>
    <xf numFmtId="44" fontId="2" fillId="0" borderId="1" xfId="0" applyNumberFormat="1" applyFont="1" applyFill="1" applyBorder="1"/>
    <xf numFmtId="0" fontId="2" fillId="0" borderId="1" xfId="0" applyFont="1" applyBorder="1" applyAlignment="1">
      <alignment horizontal="center" vertical="center"/>
    </xf>
    <xf numFmtId="44" fontId="2" fillId="0" borderId="5" xfId="0" applyNumberFormat="1" applyFont="1" applyFill="1" applyBorder="1" applyAlignment="1"/>
    <xf numFmtId="0" fontId="7" fillId="0" borderId="0" xfId="0" applyFont="1"/>
    <xf numFmtId="0" fontId="6"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4" fontId="2" fillId="0" borderId="4" xfId="0" applyNumberFormat="1" applyFont="1" applyFill="1" applyBorder="1" applyAlignment="1">
      <alignment horizontal="center" vertical="center" wrapText="1"/>
    </xf>
    <xf numFmtId="44" fontId="2" fillId="0" borderId="5" xfId="0" applyNumberFormat="1" applyFont="1" applyFill="1" applyBorder="1" applyAlignment="1">
      <alignment horizontal="center" vertical="center" wrapText="1"/>
    </xf>
    <xf numFmtId="0" fontId="5" fillId="0" borderId="1" xfId="0" quotePrefix="1" applyFont="1" applyBorder="1" applyAlignment="1">
      <alignment horizontal="left" vertical="top" wrapText="1"/>
    </xf>
    <xf numFmtId="3" fontId="2" fillId="0" borderId="4"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5" xfId="0" applyNumberFormat="1" applyFont="1" applyFill="1" applyBorder="1" applyAlignment="1">
      <alignment horizontal="right"/>
    </xf>
    <xf numFmtId="0" fontId="4" fillId="0" borderId="1" xfId="0" quotePrefix="1" applyFont="1" applyBorder="1" applyAlignment="1">
      <alignment horizontal="right" vertical="top"/>
    </xf>
    <xf numFmtId="0" fontId="4" fillId="0" borderId="1" xfId="0" applyFont="1" applyBorder="1" applyAlignment="1">
      <alignment horizontal="right" vertical="top"/>
    </xf>
    <xf numFmtId="0" fontId="2" fillId="0" borderId="4" xfId="0" applyFont="1" applyBorder="1" applyAlignment="1">
      <alignment horizontal="left"/>
    </xf>
    <xf numFmtId="0" fontId="1" fillId="0" borderId="5" xfId="0" applyFont="1" applyBorder="1" applyAlignment="1">
      <alignment horizontal="left"/>
    </xf>
    <xf numFmtId="0" fontId="3" fillId="0" borderId="4" xfId="0" applyFont="1" applyBorder="1" applyAlignment="1">
      <alignment horizontal="right" wrapText="1"/>
    </xf>
    <xf numFmtId="0" fontId="3" fillId="0" borderId="3" xfId="0" applyFont="1" applyBorder="1" applyAlignment="1">
      <alignment horizontal="right" wrapText="1"/>
    </xf>
    <xf numFmtId="0" fontId="3" fillId="0" borderId="5" xfId="0" applyFont="1" applyBorder="1" applyAlignment="1">
      <alignment horizontal="right" wrapText="1"/>
    </xf>
    <xf numFmtId="3" fontId="2" fillId="0" borderId="4" xfId="0" applyNumberFormat="1" applyFont="1" applyFill="1" applyBorder="1" applyAlignment="1">
      <alignment horizontal="center"/>
    </xf>
    <xf numFmtId="3" fontId="2" fillId="0" borderId="5" xfId="0" applyNumberFormat="1" applyFont="1" applyFill="1" applyBorder="1" applyAlignment="1">
      <alignment horizontal="center"/>
    </xf>
    <xf numFmtId="3" fontId="1" fillId="0" borderId="4" xfId="0" applyNumberFormat="1" applyFont="1" applyFill="1" applyBorder="1" applyAlignment="1">
      <alignment horizontal="left"/>
    </xf>
    <xf numFmtId="0" fontId="1" fillId="0" borderId="5" xfId="0" applyFont="1" applyFill="1" applyBorder="1"/>
    <xf numFmtId="44" fontId="1" fillId="0" borderId="5" xfId="0" applyNumberFormat="1" applyFont="1" applyFill="1" applyBorder="1"/>
    <xf numFmtId="0" fontId="1" fillId="0" borderId="4" xfId="0" applyFont="1" applyFill="1" applyBorder="1" applyAlignment="1">
      <alignment wrapText="1"/>
    </xf>
    <xf numFmtId="44" fontId="0" fillId="0"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9"/>
  <sheetViews>
    <sheetView tabSelected="1" zoomScaleNormal="100" workbookViewId="0">
      <selection activeCell="R41" sqref="A1:T41"/>
    </sheetView>
  </sheetViews>
  <sheetFormatPr defaultRowHeight="12.75" x14ac:dyDescent="0.2"/>
  <cols>
    <col min="1" max="1" width="12.140625" style="4" bestFit="1" customWidth="1"/>
    <col min="2" max="2" width="37.7109375" customWidth="1"/>
    <col min="3" max="3" width="14" bestFit="1" customWidth="1"/>
    <col min="4" max="4" width="10" customWidth="1"/>
    <col min="5" max="5" width="1" customWidth="1"/>
    <col min="6" max="6" width="16.140625" customWidth="1"/>
    <col min="7" max="7" width="20.42578125" customWidth="1"/>
    <col min="8" max="8" width="1.140625" customWidth="1"/>
    <col min="9" max="9" width="16.140625" customWidth="1"/>
    <col min="10" max="10" width="20.42578125" customWidth="1"/>
    <col min="11" max="11" width="1" customWidth="1"/>
    <col min="12" max="12" width="16.140625" customWidth="1"/>
    <col min="13" max="13" width="19.85546875" customWidth="1"/>
    <col min="14" max="14" width="1" customWidth="1"/>
    <col min="15" max="15" width="16.140625" style="6" customWidth="1"/>
    <col min="16" max="16" width="19.7109375" style="6" customWidth="1"/>
    <col min="17" max="17" width="1" customWidth="1"/>
    <col min="18" max="18" width="16.140625" customWidth="1"/>
    <col min="19" max="19" width="20.42578125" customWidth="1"/>
    <col min="20" max="20" width="1" customWidth="1"/>
  </cols>
  <sheetData>
    <row r="1" spans="1:20" ht="27.75" customHeight="1" x14ac:dyDescent="0.2">
      <c r="A1" s="7"/>
      <c r="B1" s="8"/>
      <c r="C1" s="8"/>
      <c r="D1" s="8"/>
      <c r="E1" s="16"/>
      <c r="F1" s="36" t="s">
        <v>26</v>
      </c>
      <c r="G1" s="37"/>
      <c r="H1" s="16"/>
      <c r="I1" s="36" t="s">
        <v>31</v>
      </c>
      <c r="J1" s="37"/>
      <c r="K1" s="16"/>
      <c r="L1" s="36" t="s">
        <v>27</v>
      </c>
      <c r="M1" s="37"/>
      <c r="N1" s="16"/>
      <c r="O1" s="36" t="s">
        <v>28</v>
      </c>
      <c r="P1" s="37"/>
      <c r="Q1" s="16"/>
      <c r="R1" s="36" t="s">
        <v>29</v>
      </c>
      <c r="S1" s="37"/>
      <c r="T1" s="16"/>
    </row>
    <row r="2" spans="1:20" ht="15" x14ac:dyDescent="0.2">
      <c r="A2" s="9" t="s">
        <v>0</v>
      </c>
      <c r="B2" s="10" t="s">
        <v>1</v>
      </c>
      <c r="C2" s="10" t="s">
        <v>3</v>
      </c>
      <c r="D2" s="10" t="s">
        <v>2</v>
      </c>
      <c r="E2" s="11"/>
      <c r="F2" s="11" t="s">
        <v>4</v>
      </c>
      <c r="G2" s="11" t="s">
        <v>5</v>
      </c>
      <c r="H2" s="11"/>
      <c r="I2" s="11" t="s">
        <v>4</v>
      </c>
      <c r="J2" s="11" t="s">
        <v>5</v>
      </c>
      <c r="K2" s="11"/>
      <c r="L2" s="11" t="s">
        <v>4</v>
      </c>
      <c r="M2" s="11" t="s">
        <v>5</v>
      </c>
      <c r="N2" s="11"/>
      <c r="O2" s="11" t="s">
        <v>4</v>
      </c>
      <c r="P2" s="11" t="s">
        <v>5</v>
      </c>
      <c r="Q2" s="11"/>
      <c r="R2" s="11" t="s">
        <v>4</v>
      </c>
      <c r="S2" s="11" t="s">
        <v>5</v>
      </c>
      <c r="T2" s="11"/>
    </row>
    <row r="3" spans="1:20" ht="15" x14ac:dyDescent="0.2">
      <c r="A3" s="9" t="s">
        <v>6</v>
      </c>
      <c r="B3" s="10"/>
      <c r="C3" s="10"/>
      <c r="D3" s="10"/>
      <c r="E3" s="11"/>
      <c r="F3" s="11"/>
      <c r="G3" s="11"/>
      <c r="H3" s="11"/>
      <c r="I3" s="11"/>
      <c r="J3" s="11"/>
      <c r="K3" s="11"/>
      <c r="L3" s="11"/>
      <c r="M3" s="11"/>
      <c r="N3" s="11"/>
      <c r="O3" s="11"/>
      <c r="P3" s="11"/>
      <c r="Q3" s="11"/>
      <c r="R3" s="11"/>
      <c r="S3" s="11"/>
      <c r="T3" s="11"/>
    </row>
    <row r="4" spans="1:20" ht="30" x14ac:dyDescent="0.2">
      <c r="A4" s="17">
        <v>1200.0999999999999</v>
      </c>
      <c r="B4" s="15" t="s">
        <v>8</v>
      </c>
      <c r="C4" s="20">
        <v>1</v>
      </c>
      <c r="D4" s="12" t="s">
        <v>11</v>
      </c>
      <c r="E4" s="13"/>
      <c r="F4" s="13">
        <v>60000</v>
      </c>
      <c r="G4" s="13">
        <f>$C4*F4</f>
        <v>60000</v>
      </c>
      <c r="H4" s="13"/>
      <c r="I4" s="13">
        <v>36365.72</v>
      </c>
      <c r="J4" s="13">
        <f>$C4*I4</f>
        <v>36365.72</v>
      </c>
      <c r="K4" s="13"/>
      <c r="L4" s="13">
        <v>70103</v>
      </c>
      <c r="M4" s="13">
        <f>$C4*L4</f>
        <v>70103</v>
      </c>
      <c r="N4" s="13"/>
      <c r="O4" s="13">
        <v>56000</v>
      </c>
      <c r="P4" s="13">
        <f>$C4*O4</f>
        <v>56000</v>
      </c>
      <c r="Q4" s="13"/>
      <c r="R4" s="13">
        <v>246000</v>
      </c>
      <c r="S4" s="13">
        <f>$C4*R4</f>
        <v>246000</v>
      </c>
      <c r="T4" s="13"/>
    </row>
    <row r="5" spans="1:20" ht="15" x14ac:dyDescent="0.2">
      <c r="A5" s="17">
        <v>2625.2</v>
      </c>
      <c r="B5" s="15" t="s">
        <v>20</v>
      </c>
      <c r="C5" s="22">
        <v>750</v>
      </c>
      <c r="D5" s="12" t="s">
        <v>13</v>
      </c>
      <c r="E5" s="13"/>
      <c r="F5" s="13">
        <v>630</v>
      </c>
      <c r="G5" s="13">
        <f t="shared" ref="G5:G7" si="0">$C5*F5</f>
        <v>472500</v>
      </c>
      <c r="H5" s="13"/>
      <c r="I5" s="13">
        <v>500</v>
      </c>
      <c r="J5" s="13">
        <f>$C5*I5</f>
        <v>375000</v>
      </c>
      <c r="K5" s="13"/>
      <c r="L5" s="13">
        <v>646</v>
      </c>
      <c r="M5" s="13">
        <f t="shared" ref="M5:M7" si="1">$C5*L5</f>
        <v>484500</v>
      </c>
      <c r="N5" s="13"/>
      <c r="O5" s="13">
        <v>673</v>
      </c>
      <c r="P5" s="13">
        <f>$C5*O5</f>
        <v>504750</v>
      </c>
      <c r="Q5" s="13"/>
      <c r="R5" s="13">
        <v>630</v>
      </c>
      <c r="S5" s="13">
        <f>$C5*R5</f>
        <v>472500</v>
      </c>
      <c r="T5" s="13"/>
    </row>
    <row r="6" spans="1:20" ht="15" x14ac:dyDescent="0.2">
      <c r="A6" s="17">
        <v>2625.3</v>
      </c>
      <c r="B6" s="15" t="s">
        <v>21</v>
      </c>
      <c r="C6" s="22">
        <v>438354</v>
      </c>
      <c r="D6" s="12" t="s">
        <v>12</v>
      </c>
      <c r="E6" s="13"/>
      <c r="F6" s="13">
        <v>0.78</v>
      </c>
      <c r="G6" s="13">
        <f t="shared" si="0"/>
        <v>341916.12</v>
      </c>
      <c r="H6" s="13"/>
      <c r="I6" s="13">
        <v>1.1399999999999999</v>
      </c>
      <c r="J6" s="13">
        <f>$C6*I6</f>
        <v>499723.55999999994</v>
      </c>
      <c r="K6" s="13"/>
      <c r="L6" s="13">
        <v>0.79</v>
      </c>
      <c r="M6" s="13">
        <f t="shared" si="1"/>
        <v>346299.66000000003</v>
      </c>
      <c r="N6" s="13"/>
      <c r="O6" s="13">
        <v>0.99</v>
      </c>
      <c r="P6" s="13">
        <f>$C6*O6</f>
        <v>433970.46</v>
      </c>
      <c r="Q6" s="13"/>
      <c r="R6" s="13">
        <v>1.03</v>
      </c>
      <c r="S6" s="13">
        <f>$C6*R6</f>
        <v>451504.62</v>
      </c>
      <c r="T6" s="13"/>
    </row>
    <row r="7" spans="1:20" ht="15" x14ac:dyDescent="0.2">
      <c r="A7" s="17">
        <v>2650</v>
      </c>
      <c r="B7" s="15" t="s">
        <v>22</v>
      </c>
      <c r="C7" s="51">
        <v>438354</v>
      </c>
      <c r="D7" s="12" t="s">
        <v>12</v>
      </c>
      <c r="E7" s="13"/>
      <c r="F7" s="53">
        <v>0.11</v>
      </c>
      <c r="G7" s="13">
        <f t="shared" si="0"/>
        <v>48218.94</v>
      </c>
      <c r="H7" s="13"/>
      <c r="I7" s="13">
        <v>0.1</v>
      </c>
      <c r="J7" s="13">
        <f>$C7*I7</f>
        <v>43835.4</v>
      </c>
      <c r="K7" s="13"/>
      <c r="L7" s="53">
        <v>0.11</v>
      </c>
      <c r="M7" s="13">
        <f t="shared" si="1"/>
        <v>48218.94</v>
      </c>
      <c r="N7" s="13"/>
      <c r="O7" s="13">
        <v>0.04</v>
      </c>
      <c r="P7" s="13">
        <f>$C7*O7</f>
        <v>17534.16</v>
      </c>
      <c r="Q7" s="13"/>
      <c r="R7" s="13">
        <v>0.1</v>
      </c>
      <c r="S7" s="13">
        <f>$C7*R7</f>
        <v>43835.4</v>
      </c>
      <c r="T7" s="13"/>
    </row>
    <row r="8" spans="1:20" ht="27" customHeight="1" x14ac:dyDescent="0.2">
      <c r="A8" s="17"/>
      <c r="B8" s="15"/>
      <c r="C8" s="49" t="s">
        <v>14</v>
      </c>
      <c r="D8" s="50"/>
      <c r="E8" s="13"/>
      <c r="F8" s="24"/>
      <c r="G8" s="13">
        <f>SUM(G4:G7)</f>
        <v>922635.06</v>
      </c>
      <c r="H8" s="13"/>
      <c r="I8" s="13"/>
      <c r="J8" s="13">
        <f>SUM(J4:J7)</f>
        <v>954924.67999999993</v>
      </c>
      <c r="K8" s="13"/>
      <c r="L8" s="24"/>
      <c r="M8" s="13">
        <f>SUM(M4:M7)</f>
        <v>949121.60000000009</v>
      </c>
      <c r="N8" s="13"/>
      <c r="O8" s="13"/>
      <c r="P8" s="13">
        <f>SUM(P4:P7)</f>
        <v>1012254.62</v>
      </c>
      <c r="Q8" s="13"/>
      <c r="R8" s="13"/>
      <c r="S8" s="25">
        <f>SUM(S4:S7)</f>
        <v>1213840.02</v>
      </c>
      <c r="T8" s="13"/>
    </row>
    <row r="9" spans="1:20" ht="30" x14ac:dyDescent="0.2">
      <c r="A9" s="23" t="s">
        <v>10</v>
      </c>
      <c r="B9" s="15"/>
      <c r="C9" s="22">
        <v>1</v>
      </c>
      <c r="D9" s="12" t="s">
        <v>11</v>
      </c>
      <c r="E9" s="13"/>
      <c r="F9" s="13">
        <v>15000</v>
      </c>
      <c r="G9" s="13">
        <f t="shared" ref="G9" si="2">$C9*F9</f>
        <v>15000</v>
      </c>
      <c r="H9" s="13"/>
      <c r="I9" s="13">
        <v>15000</v>
      </c>
      <c r="J9" s="13">
        <f>I9</f>
        <v>15000</v>
      </c>
      <c r="K9" s="13"/>
      <c r="L9" s="13">
        <v>15000</v>
      </c>
      <c r="M9" s="13">
        <f t="shared" ref="M9" si="3">$C9*L9</f>
        <v>15000</v>
      </c>
      <c r="N9" s="13"/>
      <c r="O9" s="13">
        <v>15000</v>
      </c>
      <c r="P9" s="13">
        <f>O9</f>
        <v>15000</v>
      </c>
      <c r="Q9" s="13"/>
      <c r="R9" s="13">
        <v>15000</v>
      </c>
      <c r="S9" s="13">
        <f>R9</f>
        <v>15000</v>
      </c>
      <c r="T9" s="13"/>
    </row>
    <row r="10" spans="1:20" ht="15" x14ac:dyDescent="0.2">
      <c r="A10" s="21"/>
      <c r="B10" s="15"/>
      <c r="C10" s="12"/>
      <c r="D10" s="12"/>
      <c r="E10" s="13"/>
      <c r="F10" s="13"/>
      <c r="G10" s="13"/>
      <c r="H10" s="13"/>
      <c r="I10" s="13"/>
      <c r="J10" s="13"/>
      <c r="K10" s="13"/>
      <c r="L10" s="13"/>
      <c r="M10" s="13"/>
      <c r="N10" s="13"/>
      <c r="O10" s="13"/>
      <c r="P10" s="13"/>
      <c r="Q10" s="13"/>
      <c r="R10" s="13"/>
      <c r="S10" s="13"/>
      <c r="T10" s="13"/>
    </row>
    <row r="11" spans="1:20" x14ac:dyDescent="0.2">
      <c r="A11" s="3"/>
      <c r="B11" s="2"/>
      <c r="C11" s="1"/>
      <c r="D11" s="1"/>
      <c r="E11" s="5"/>
      <c r="F11" s="5"/>
      <c r="G11" s="5"/>
      <c r="H11" s="5"/>
      <c r="I11" s="5"/>
      <c r="J11" s="5"/>
      <c r="K11" s="5"/>
      <c r="L11" s="5"/>
      <c r="M11" s="5"/>
      <c r="N11" s="5"/>
      <c r="O11" s="5"/>
      <c r="P11" s="5"/>
      <c r="Q11" s="5"/>
      <c r="R11" s="5"/>
      <c r="S11" s="5"/>
      <c r="T11" s="5"/>
    </row>
    <row r="12" spans="1:20" ht="30.75" customHeight="1" x14ac:dyDescent="0.25">
      <c r="A12" s="46" t="s">
        <v>7</v>
      </c>
      <c r="B12" s="47"/>
      <c r="C12" s="47"/>
      <c r="D12" s="48"/>
      <c r="E12" s="18"/>
      <c r="F12" s="14"/>
      <c r="G12" s="55">
        <f>SUM(G8:G10)</f>
        <v>937635.06</v>
      </c>
      <c r="H12" s="18"/>
      <c r="I12" s="14"/>
      <c r="J12" s="5">
        <f>SUM(J8:J10)</f>
        <v>969924.67999999993</v>
      </c>
      <c r="K12" s="19"/>
      <c r="L12" s="14"/>
      <c r="M12" s="5">
        <f>SUM(M8:M10)</f>
        <v>964121.60000000009</v>
      </c>
      <c r="N12" s="18"/>
      <c r="O12" s="14"/>
      <c r="P12" s="5">
        <f>SUM(P8:P10)</f>
        <v>1027254.62</v>
      </c>
      <c r="Q12" s="18" t="s">
        <v>6</v>
      </c>
      <c r="R12" s="14"/>
      <c r="S12" s="5">
        <f>SUM(S8:S10)</f>
        <v>1228840.02</v>
      </c>
      <c r="T12" s="19"/>
    </row>
    <row r="13" spans="1:20" s="28" customFormat="1" ht="15.75" customHeight="1" x14ac:dyDescent="0.25">
      <c r="A13" s="26"/>
      <c r="B13" s="42"/>
      <c r="C13" s="43"/>
      <c r="D13" s="43"/>
      <c r="E13" s="26"/>
      <c r="F13" s="33"/>
      <c r="G13" s="34"/>
      <c r="H13" s="26"/>
      <c r="I13" s="35"/>
      <c r="J13" s="35"/>
      <c r="K13" s="35"/>
      <c r="L13" s="38"/>
      <c r="M13" s="35"/>
      <c r="N13" s="26"/>
      <c r="O13" s="35"/>
      <c r="P13" s="35"/>
      <c r="Q13" s="27"/>
      <c r="R13" s="35"/>
      <c r="S13" s="35"/>
      <c r="T13" s="35"/>
    </row>
    <row r="14" spans="1:20" ht="15" x14ac:dyDescent="0.2">
      <c r="A14" s="44" t="s">
        <v>15</v>
      </c>
      <c r="B14" s="45"/>
      <c r="C14" s="10"/>
      <c r="D14" s="10"/>
      <c r="E14" s="11"/>
      <c r="F14" s="11"/>
      <c r="G14" s="11"/>
      <c r="H14" s="11"/>
      <c r="I14" s="11"/>
      <c r="J14" s="11"/>
      <c r="K14" s="11"/>
      <c r="L14" s="11"/>
      <c r="M14" s="11"/>
      <c r="N14" s="11"/>
      <c r="O14" s="11"/>
      <c r="P14" s="11"/>
      <c r="Q14" s="11"/>
      <c r="R14" s="11"/>
      <c r="S14" s="11"/>
      <c r="T14" s="11"/>
    </row>
    <row r="15" spans="1:20" ht="15" x14ac:dyDescent="0.2">
      <c r="A15" s="17">
        <v>2650</v>
      </c>
      <c r="B15" s="15" t="s">
        <v>22</v>
      </c>
      <c r="C15" s="22">
        <v>40659</v>
      </c>
      <c r="D15" s="12" t="s">
        <v>12</v>
      </c>
      <c r="E15" s="13"/>
      <c r="F15" s="13">
        <v>0.12</v>
      </c>
      <c r="G15" s="13">
        <f t="shared" ref="G15:G17" si="4">$C15*F15</f>
        <v>4879.08</v>
      </c>
      <c r="H15" s="13"/>
      <c r="I15" s="13">
        <v>0.1</v>
      </c>
      <c r="J15" s="13">
        <f>$C15*I15</f>
        <v>4065.9</v>
      </c>
      <c r="K15" s="13"/>
      <c r="L15" s="13">
        <v>7.0000000000000007E-2</v>
      </c>
      <c r="M15" s="13">
        <f t="shared" ref="M15:M17" si="5">$C15*L15</f>
        <v>2846.13</v>
      </c>
      <c r="N15" s="13"/>
      <c r="O15" s="13">
        <v>0.04</v>
      </c>
      <c r="P15" s="13">
        <f>$C15*O15</f>
        <v>1626.3600000000001</v>
      </c>
      <c r="Q15" s="13"/>
      <c r="R15" s="13">
        <v>0.09</v>
      </c>
      <c r="S15" s="13">
        <f>$C15*R15</f>
        <v>3659.31</v>
      </c>
      <c r="T15" s="13"/>
    </row>
    <row r="16" spans="1:20" ht="15" x14ac:dyDescent="0.2">
      <c r="A16" s="17">
        <v>2625.2</v>
      </c>
      <c r="B16" s="15" t="s">
        <v>23</v>
      </c>
      <c r="C16" s="22">
        <v>72</v>
      </c>
      <c r="D16" s="12" t="s">
        <v>13</v>
      </c>
      <c r="E16" s="13"/>
      <c r="F16" s="13">
        <v>630</v>
      </c>
      <c r="G16" s="13">
        <f t="shared" si="4"/>
        <v>45360</v>
      </c>
      <c r="H16" s="13"/>
      <c r="I16" s="13">
        <v>500</v>
      </c>
      <c r="J16" s="13">
        <f>$C16*I16</f>
        <v>36000</v>
      </c>
      <c r="K16" s="13"/>
      <c r="L16" s="13">
        <v>626</v>
      </c>
      <c r="M16" s="13">
        <f t="shared" si="5"/>
        <v>45072</v>
      </c>
      <c r="N16" s="13"/>
      <c r="O16" s="13">
        <v>673</v>
      </c>
      <c r="P16" s="13">
        <f>$C16*O16</f>
        <v>48456</v>
      </c>
      <c r="Q16" s="13"/>
      <c r="R16" s="13">
        <v>630</v>
      </c>
      <c r="S16" s="13">
        <f>$C16*R16</f>
        <v>45360</v>
      </c>
      <c r="T16" s="13"/>
    </row>
    <row r="17" spans="1:20" ht="15" x14ac:dyDescent="0.2">
      <c r="A17" s="17">
        <v>2625.3</v>
      </c>
      <c r="B17" s="54" t="s">
        <v>9</v>
      </c>
      <c r="C17" s="22">
        <v>40659</v>
      </c>
      <c r="D17" s="52" t="s">
        <v>12</v>
      </c>
      <c r="E17" s="13"/>
      <c r="F17" s="53">
        <v>0.86</v>
      </c>
      <c r="G17" s="13">
        <f t="shared" si="4"/>
        <v>34966.74</v>
      </c>
      <c r="H17" s="13"/>
      <c r="I17" s="13">
        <v>1.1399999999999999</v>
      </c>
      <c r="J17" s="13">
        <f>$C17*I17</f>
        <v>46351.259999999995</v>
      </c>
      <c r="K17" s="13"/>
      <c r="L17" s="53">
        <v>1.01</v>
      </c>
      <c r="M17" s="13">
        <f t="shared" si="5"/>
        <v>41065.590000000004</v>
      </c>
      <c r="N17" s="13"/>
      <c r="O17" s="13">
        <v>0.99</v>
      </c>
      <c r="P17" s="13">
        <f>$C17*O17</f>
        <v>40252.409999999996</v>
      </c>
      <c r="Q17" s="13"/>
      <c r="R17" s="13">
        <v>0.99</v>
      </c>
      <c r="S17" s="13">
        <f>$C17*R17</f>
        <v>40252.409999999996</v>
      </c>
      <c r="T17" s="13"/>
    </row>
    <row r="18" spans="1:20" ht="27" customHeight="1" x14ac:dyDescent="0.2">
      <c r="A18" s="17"/>
      <c r="B18" s="39" t="s">
        <v>16</v>
      </c>
      <c r="C18" s="40"/>
      <c r="D18" s="41"/>
      <c r="E18" s="13"/>
      <c r="F18" s="24"/>
      <c r="G18" s="13">
        <f>SUM(G15:G17)</f>
        <v>85205.82</v>
      </c>
      <c r="H18" s="13"/>
      <c r="I18" s="13"/>
      <c r="J18" s="13">
        <f>SUM(J15:J17)</f>
        <v>86417.16</v>
      </c>
      <c r="K18" s="13"/>
      <c r="L18" s="24"/>
      <c r="M18" s="13">
        <f>SUM(M15:M17)</f>
        <v>88983.72</v>
      </c>
      <c r="N18" s="13"/>
      <c r="O18" s="13"/>
      <c r="P18" s="13">
        <f>SUM(P15:P17)</f>
        <v>90334.76999999999</v>
      </c>
      <c r="Q18" s="13"/>
      <c r="R18" s="13"/>
      <c r="S18" s="13">
        <f>SUM(S15:S17)</f>
        <v>89271.72</v>
      </c>
      <c r="T18" s="13"/>
    </row>
    <row r="19" spans="1:20" ht="15" x14ac:dyDescent="0.2">
      <c r="A19" s="9" t="s">
        <v>6</v>
      </c>
      <c r="B19" s="10"/>
      <c r="C19" s="10"/>
      <c r="D19" s="10"/>
      <c r="E19" s="11"/>
      <c r="F19" s="11"/>
      <c r="G19" s="29"/>
      <c r="H19" s="11"/>
      <c r="I19" s="11"/>
      <c r="J19" s="11"/>
      <c r="K19" s="11"/>
      <c r="L19" s="11"/>
      <c r="M19" s="11"/>
      <c r="N19" s="11"/>
      <c r="O19" s="11"/>
      <c r="P19" s="11"/>
      <c r="Q19" s="11"/>
      <c r="R19" s="11"/>
      <c r="S19" s="11"/>
      <c r="T19" s="11"/>
    </row>
    <row r="20" spans="1:20" ht="15" x14ac:dyDescent="0.2">
      <c r="A20" s="44" t="s">
        <v>17</v>
      </c>
      <c r="B20" s="45"/>
      <c r="C20" s="10"/>
      <c r="D20" s="10"/>
      <c r="E20" s="11"/>
      <c r="F20" s="11"/>
      <c r="G20" s="29"/>
      <c r="H20" s="11"/>
      <c r="I20" s="11"/>
      <c r="J20" s="11"/>
      <c r="K20" s="11"/>
      <c r="L20" s="11"/>
      <c r="M20" s="11"/>
      <c r="N20" s="11"/>
      <c r="O20" s="11"/>
      <c r="P20" s="11"/>
      <c r="Q20" s="11"/>
      <c r="R20" s="11"/>
      <c r="S20" s="11"/>
      <c r="T20" s="11"/>
    </row>
    <row r="21" spans="1:20" ht="15" x14ac:dyDescent="0.2">
      <c r="A21" s="17">
        <v>2650</v>
      </c>
      <c r="B21" s="15" t="s">
        <v>22</v>
      </c>
      <c r="C21" s="22">
        <v>49140</v>
      </c>
      <c r="D21" s="12" t="s">
        <v>12</v>
      </c>
      <c r="E21" s="13"/>
      <c r="F21" s="13">
        <v>0.13</v>
      </c>
      <c r="G21" s="13">
        <f t="shared" ref="G21:G23" si="6">$C21*F21</f>
        <v>6388.2</v>
      </c>
      <c r="H21" s="13"/>
      <c r="I21" s="13">
        <v>0.1</v>
      </c>
      <c r="J21" s="13">
        <f>$C21*I21</f>
        <v>4914</v>
      </c>
      <c r="K21" s="13"/>
      <c r="L21" s="13">
        <v>0.13</v>
      </c>
      <c r="M21" s="13">
        <f t="shared" ref="M21:M23" si="7">$C21*L21</f>
        <v>6388.2</v>
      </c>
      <c r="N21" s="13"/>
      <c r="O21" s="13">
        <v>0.04</v>
      </c>
      <c r="P21" s="13">
        <f>$C21*O21</f>
        <v>1965.6000000000001</v>
      </c>
      <c r="Q21" s="13"/>
      <c r="R21" s="13">
        <v>0.08</v>
      </c>
      <c r="S21" s="13">
        <f>$C21*R21</f>
        <v>3931.2000000000003</v>
      </c>
      <c r="T21" s="13"/>
    </row>
    <row r="22" spans="1:20" ht="15" x14ac:dyDescent="0.2">
      <c r="A22" s="17">
        <v>2625.2</v>
      </c>
      <c r="B22" s="15" t="s">
        <v>23</v>
      </c>
      <c r="C22" s="22">
        <v>86</v>
      </c>
      <c r="D22" s="12" t="s">
        <v>13</v>
      </c>
      <c r="E22" s="13"/>
      <c r="F22" s="13">
        <v>630</v>
      </c>
      <c r="G22" s="13">
        <f t="shared" si="6"/>
        <v>54180</v>
      </c>
      <c r="H22" s="13"/>
      <c r="I22" s="13">
        <v>500</v>
      </c>
      <c r="J22" s="13">
        <f>$C22*I22</f>
        <v>43000</v>
      </c>
      <c r="K22" s="13"/>
      <c r="L22" s="13">
        <v>699</v>
      </c>
      <c r="M22" s="13">
        <f t="shared" si="7"/>
        <v>60114</v>
      </c>
      <c r="N22" s="13"/>
      <c r="O22" s="13">
        <v>673</v>
      </c>
      <c r="P22" s="13">
        <f t="shared" ref="P22:P23" si="8">$C22*O22</f>
        <v>57878</v>
      </c>
      <c r="Q22" s="13"/>
      <c r="R22" s="13">
        <v>630</v>
      </c>
      <c r="S22" s="13">
        <f t="shared" ref="S22:S23" si="9">$C22*R22</f>
        <v>54180</v>
      </c>
      <c r="T22" s="13"/>
    </row>
    <row r="23" spans="1:20" ht="15" x14ac:dyDescent="0.2">
      <c r="A23" s="17">
        <v>2625.3</v>
      </c>
      <c r="B23" s="54" t="s">
        <v>9</v>
      </c>
      <c r="C23" s="22">
        <v>49140</v>
      </c>
      <c r="D23" s="52" t="s">
        <v>12</v>
      </c>
      <c r="E23" s="13"/>
      <c r="F23" s="53">
        <v>0.91</v>
      </c>
      <c r="G23" s="13">
        <f t="shared" si="6"/>
        <v>44717.4</v>
      </c>
      <c r="H23" s="13"/>
      <c r="I23" s="13">
        <v>1.1399999999999999</v>
      </c>
      <c r="J23" s="13">
        <f>$C23*I23</f>
        <v>56019.6</v>
      </c>
      <c r="K23" s="13"/>
      <c r="L23" s="53">
        <v>1.01</v>
      </c>
      <c r="M23" s="13">
        <f t="shared" si="7"/>
        <v>49631.4</v>
      </c>
      <c r="N23" s="13"/>
      <c r="O23" s="13">
        <v>0.99</v>
      </c>
      <c r="P23" s="13">
        <f t="shared" si="8"/>
        <v>48648.6</v>
      </c>
      <c r="Q23" s="13"/>
      <c r="R23" s="13">
        <v>1.1100000000000001</v>
      </c>
      <c r="S23" s="13">
        <f t="shared" si="9"/>
        <v>54545.4</v>
      </c>
      <c r="T23" s="13"/>
    </row>
    <row r="24" spans="1:20" ht="27" customHeight="1" x14ac:dyDescent="0.2">
      <c r="A24" s="17"/>
      <c r="B24" s="39" t="s">
        <v>16</v>
      </c>
      <c r="C24" s="40"/>
      <c r="D24" s="41"/>
      <c r="E24" s="13"/>
      <c r="F24" s="24"/>
      <c r="G24" s="13">
        <f>SUM(G21:G23)</f>
        <v>105285.6</v>
      </c>
      <c r="H24" s="13"/>
      <c r="I24" s="13"/>
      <c r="J24" s="13">
        <f>SUM(J21:J23)</f>
        <v>103933.6</v>
      </c>
      <c r="K24" s="13"/>
      <c r="L24" s="24"/>
      <c r="M24" s="13">
        <f>SUM(M21:M23)</f>
        <v>116133.6</v>
      </c>
      <c r="N24" s="13"/>
      <c r="O24" s="13"/>
      <c r="P24" s="13">
        <f>SUM(P21:P23)</f>
        <v>108492.2</v>
      </c>
      <c r="Q24" s="13"/>
      <c r="R24" s="13"/>
      <c r="S24" s="13">
        <f>SUM(S21:S23)</f>
        <v>112656.6</v>
      </c>
      <c r="T24" s="13"/>
    </row>
    <row r="25" spans="1:20" s="28" customFormat="1" ht="15.75" customHeight="1" x14ac:dyDescent="0.25">
      <c r="A25" s="26"/>
      <c r="B25" s="42"/>
      <c r="C25" s="43"/>
      <c r="D25" s="43"/>
      <c r="E25" s="26"/>
      <c r="F25" s="33"/>
      <c r="G25" s="34"/>
      <c r="H25" s="26"/>
      <c r="I25" s="35"/>
      <c r="J25" s="35"/>
      <c r="K25" s="35"/>
      <c r="L25" s="38"/>
      <c r="M25" s="35"/>
      <c r="N25" s="26"/>
      <c r="O25" s="35"/>
      <c r="P25" s="35"/>
      <c r="Q25" s="27"/>
      <c r="R25" s="35"/>
      <c r="S25" s="35"/>
      <c r="T25" s="35"/>
    </row>
    <row r="26" spans="1:20" ht="15" x14ac:dyDescent="0.2">
      <c r="A26" s="44" t="s">
        <v>24</v>
      </c>
      <c r="B26" s="45"/>
      <c r="C26" s="10"/>
      <c r="D26" s="10"/>
      <c r="E26" s="11"/>
      <c r="F26" s="11"/>
      <c r="G26" s="11"/>
      <c r="H26" s="11"/>
      <c r="I26" s="11"/>
      <c r="J26" s="11"/>
      <c r="K26" s="11"/>
      <c r="L26" s="11"/>
      <c r="M26" s="11"/>
      <c r="N26" s="11"/>
      <c r="O26" s="11"/>
      <c r="P26" s="11"/>
      <c r="Q26" s="11"/>
      <c r="R26" s="11"/>
      <c r="S26" s="11"/>
      <c r="T26" s="11"/>
    </row>
    <row r="27" spans="1:20" ht="15" x14ac:dyDescent="0.2">
      <c r="A27" s="17">
        <v>2650</v>
      </c>
      <c r="B27" s="15" t="s">
        <v>22</v>
      </c>
      <c r="C27" s="22">
        <v>48250</v>
      </c>
      <c r="D27" s="12" t="s">
        <v>12</v>
      </c>
      <c r="E27" s="13"/>
      <c r="F27" s="13">
        <v>0.13</v>
      </c>
      <c r="G27" s="13">
        <f t="shared" ref="G27:G29" si="10">$C27*F27</f>
        <v>6272.5</v>
      </c>
      <c r="H27" s="13"/>
      <c r="I27" s="13">
        <v>0.1</v>
      </c>
      <c r="J27" s="13">
        <f>$C27*I27</f>
        <v>4825</v>
      </c>
      <c r="K27" s="13"/>
      <c r="L27" s="13">
        <v>0.13</v>
      </c>
      <c r="M27" s="13">
        <f t="shared" ref="M27:M29" si="11">$C27*L27</f>
        <v>6272.5</v>
      </c>
      <c r="N27" s="13"/>
      <c r="O27" s="13">
        <v>0.04</v>
      </c>
      <c r="P27" s="13">
        <f>$C27*O27</f>
        <v>1930</v>
      </c>
      <c r="Q27" s="13"/>
      <c r="R27" s="13">
        <v>0.09</v>
      </c>
      <c r="S27" s="13">
        <f>$C27*R27</f>
        <v>4342.5</v>
      </c>
      <c r="T27" s="13"/>
    </row>
    <row r="28" spans="1:20" ht="15" x14ac:dyDescent="0.2">
      <c r="A28" s="17">
        <v>2625.2</v>
      </c>
      <c r="B28" s="15" t="s">
        <v>23</v>
      </c>
      <c r="C28" s="22">
        <v>85</v>
      </c>
      <c r="D28" s="12" t="s">
        <v>13</v>
      </c>
      <c r="E28" s="13"/>
      <c r="F28" s="13">
        <v>630</v>
      </c>
      <c r="G28" s="13">
        <f t="shared" si="10"/>
        <v>53550</v>
      </c>
      <c r="H28" s="13"/>
      <c r="I28" s="13">
        <v>500</v>
      </c>
      <c r="J28" s="13">
        <f>$C28*I28</f>
        <v>42500</v>
      </c>
      <c r="K28" s="13"/>
      <c r="L28" s="13">
        <v>694</v>
      </c>
      <c r="M28" s="13">
        <f t="shared" si="11"/>
        <v>58990</v>
      </c>
      <c r="N28" s="13"/>
      <c r="O28" s="13">
        <v>673</v>
      </c>
      <c r="P28" s="13">
        <f>$C28*O28</f>
        <v>57205</v>
      </c>
      <c r="Q28" s="13"/>
      <c r="R28" s="13">
        <v>630</v>
      </c>
      <c r="S28" s="13">
        <f>$C28*R28</f>
        <v>53550</v>
      </c>
      <c r="T28" s="13"/>
    </row>
    <row r="29" spans="1:20" ht="15" x14ac:dyDescent="0.2">
      <c r="A29" s="17">
        <v>2625.3</v>
      </c>
      <c r="B29" s="54" t="s">
        <v>9</v>
      </c>
      <c r="C29" s="22">
        <v>48250</v>
      </c>
      <c r="D29" s="52" t="s">
        <v>12</v>
      </c>
      <c r="E29" s="13"/>
      <c r="F29" s="53">
        <v>0.92</v>
      </c>
      <c r="G29" s="13">
        <f t="shared" si="10"/>
        <v>44390</v>
      </c>
      <c r="H29" s="13"/>
      <c r="I29" s="13">
        <v>1.1399999999999999</v>
      </c>
      <c r="J29" s="13">
        <f>$C29*I29</f>
        <v>55004.999999999993</v>
      </c>
      <c r="K29" s="13"/>
      <c r="L29" s="53">
        <v>1.05</v>
      </c>
      <c r="M29" s="13">
        <f t="shared" si="11"/>
        <v>50662.5</v>
      </c>
      <c r="N29" s="13"/>
      <c r="O29" s="13">
        <v>0.99</v>
      </c>
      <c r="P29" s="13">
        <f>$C29*O29</f>
        <v>47767.5</v>
      </c>
      <c r="Q29" s="13"/>
      <c r="R29" s="13">
        <v>1.1299999999999999</v>
      </c>
      <c r="S29" s="13">
        <f>$C29*R29</f>
        <v>54522.499999999993</v>
      </c>
      <c r="T29" s="13"/>
    </row>
    <row r="30" spans="1:20" ht="27" customHeight="1" x14ac:dyDescent="0.2">
      <c r="A30" s="17"/>
      <c r="B30" s="39" t="s">
        <v>16</v>
      </c>
      <c r="C30" s="40"/>
      <c r="D30" s="41"/>
      <c r="E30" s="13"/>
      <c r="F30" s="24"/>
      <c r="G30" s="13">
        <f>SUM(G27:G29)</f>
        <v>104212.5</v>
      </c>
      <c r="H30" s="13"/>
      <c r="I30" s="13"/>
      <c r="J30" s="13">
        <f>SUM(J27:J29)</f>
        <v>102330</v>
      </c>
      <c r="K30" s="13"/>
      <c r="L30" s="24"/>
      <c r="M30" s="13">
        <f>SUM(M27:M29)</f>
        <v>115925</v>
      </c>
      <c r="N30" s="13"/>
      <c r="O30" s="13"/>
      <c r="P30" s="13">
        <f>SUM(P27:P29)</f>
        <v>106902.5</v>
      </c>
      <c r="Q30" s="13"/>
      <c r="R30" s="13"/>
      <c r="S30" s="13">
        <f>SUM(S27:S29)</f>
        <v>112415</v>
      </c>
      <c r="T30" s="13"/>
    </row>
    <row r="31" spans="1:20" ht="15" x14ac:dyDescent="0.2">
      <c r="A31" s="9" t="s">
        <v>6</v>
      </c>
      <c r="B31" s="10"/>
      <c r="C31" s="10"/>
      <c r="D31" s="10"/>
      <c r="E31" s="11"/>
      <c r="F31" s="11"/>
      <c r="G31" s="29"/>
      <c r="H31" s="11"/>
      <c r="I31" s="11"/>
      <c r="J31" s="11"/>
      <c r="K31" s="11"/>
      <c r="L31" s="11"/>
      <c r="M31" s="11"/>
      <c r="N31" s="11"/>
      <c r="O31" s="11"/>
      <c r="P31" s="11"/>
      <c r="Q31" s="11"/>
      <c r="R31" s="11"/>
      <c r="S31" s="11"/>
      <c r="T31" s="11"/>
    </row>
    <row r="32" spans="1:20" ht="15" x14ac:dyDescent="0.2">
      <c r="A32" s="44" t="s">
        <v>25</v>
      </c>
      <c r="B32" s="45"/>
      <c r="C32" s="10"/>
      <c r="D32" s="10"/>
      <c r="E32" s="11"/>
      <c r="F32" s="11"/>
      <c r="G32" s="29"/>
      <c r="H32" s="11"/>
      <c r="I32" s="11"/>
      <c r="J32" s="11"/>
      <c r="K32" s="11"/>
      <c r="L32" s="11"/>
      <c r="M32" s="11"/>
      <c r="N32" s="11"/>
      <c r="O32" s="11"/>
      <c r="P32" s="11"/>
      <c r="Q32" s="11"/>
      <c r="R32" s="11"/>
      <c r="S32" s="11"/>
      <c r="T32" s="11"/>
    </row>
    <row r="33" spans="1:20" ht="15" x14ac:dyDescent="0.2">
      <c r="A33" s="17">
        <v>2650</v>
      </c>
      <c r="B33" s="15" t="s">
        <v>22</v>
      </c>
      <c r="C33" s="22">
        <v>46694</v>
      </c>
      <c r="D33" s="12" t="s">
        <v>12</v>
      </c>
      <c r="E33" s="13"/>
      <c r="F33" s="13">
        <v>0.14000000000000001</v>
      </c>
      <c r="G33" s="13">
        <f t="shared" ref="G33:G35" si="12">$C33*F33</f>
        <v>6537.1600000000008</v>
      </c>
      <c r="H33" s="13"/>
      <c r="I33" s="13">
        <v>0.1</v>
      </c>
      <c r="J33" s="13">
        <f>$C33*I33</f>
        <v>4669.4000000000005</v>
      </c>
      <c r="K33" s="13"/>
      <c r="L33" s="13">
        <v>0.14000000000000001</v>
      </c>
      <c r="M33" s="13">
        <f t="shared" ref="M33:M35" si="13">$C33*L33</f>
        <v>6537.1600000000008</v>
      </c>
      <c r="N33" s="13"/>
      <c r="O33" s="13">
        <v>0.04</v>
      </c>
      <c r="P33" s="13">
        <f>$C33*O33</f>
        <v>1867.76</v>
      </c>
      <c r="Q33" s="13"/>
      <c r="R33" s="13">
        <v>0.08</v>
      </c>
      <c r="S33" s="13">
        <f>$C33*R33</f>
        <v>3735.52</v>
      </c>
      <c r="T33" s="13"/>
    </row>
    <row r="34" spans="1:20" ht="15" x14ac:dyDescent="0.2">
      <c r="A34" s="17">
        <v>2625.2</v>
      </c>
      <c r="B34" s="15" t="s">
        <v>23</v>
      </c>
      <c r="C34" s="22">
        <v>83</v>
      </c>
      <c r="D34" s="12" t="s">
        <v>13</v>
      </c>
      <c r="E34" s="13"/>
      <c r="F34" s="13">
        <v>630</v>
      </c>
      <c r="G34" s="13">
        <f t="shared" si="12"/>
        <v>52290</v>
      </c>
      <c r="H34" s="13"/>
      <c r="I34" s="13">
        <v>500</v>
      </c>
      <c r="J34" s="13">
        <f>$C34*I34</f>
        <v>41500</v>
      </c>
      <c r="K34" s="13"/>
      <c r="L34" s="13">
        <v>702</v>
      </c>
      <c r="M34" s="13">
        <f t="shared" si="13"/>
        <v>58266</v>
      </c>
      <c r="N34" s="13"/>
      <c r="O34" s="13">
        <v>673</v>
      </c>
      <c r="P34" s="13">
        <f>$C34*O34</f>
        <v>55859</v>
      </c>
      <c r="Q34" s="13"/>
      <c r="R34" s="13">
        <v>630</v>
      </c>
      <c r="S34" s="13">
        <f>$C34*R34</f>
        <v>52290</v>
      </c>
      <c r="T34" s="13"/>
    </row>
    <row r="35" spans="1:20" ht="15" x14ac:dyDescent="0.2">
      <c r="A35" s="17">
        <v>2625.3</v>
      </c>
      <c r="B35" s="54" t="s">
        <v>9</v>
      </c>
      <c r="C35" s="22">
        <v>46694</v>
      </c>
      <c r="D35" s="52" t="s">
        <v>12</v>
      </c>
      <c r="E35" s="13"/>
      <c r="F35" s="53">
        <v>0.94</v>
      </c>
      <c r="G35" s="13">
        <f t="shared" si="12"/>
        <v>43892.36</v>
      </c>
      <c r="H35" s="13"/>
      <c r="I35" s="13">
        <v>1.1399999999999999</v>
      </c>
      <c r="J35" s="13">
        <f>$C35*I35</f>
        <v>53231.159999999996</v>
      </c>
      <c r="K35" s="13"/>
      <c r="L35" s="53">
        <v>1</v>
      </c>
      <c r="M35" s="13">
        <f t="shared" si="13"/>
        <v>46694</v>
      </c>
      <c r="N35" s="13"/>
      <c r="O35" s="13">
        <v>0.99</v>
      </c>
      <c r="P35" s="13">
        <f>$C35*O35</f>
        <v>46227.06</v>
      </c>
      <c r="Q35" s="13"/>
      <c r="R35" s="13">
        <v>1.3</v>
      </c>
      <c r="S35" s="13">
        <f>$C35*R35</f>
        <v>60702.200000000004</v>
      </c>
      <c r="T35" s="13"/>
    </row>
    <row r="36" spans="1:20" ht="27" customHeight="1" x14ac:dyDescent="0.2">
      <c r="A36" s="17"/>
      <c r="B36" s="39" t="s">
        <v>16</v>
      </c>
      <c r="C36" s="40"/>
      <c r="D36" s="41"/>
      <c r="E36" s="13"/>
      <c r="F36" s="24"/>
      <c r="G36" s="13">
        <f>SUM(G33:G35)</f>
        <v>102719.52</v>
      </c>
      <c r="H36" s="13"/>
      <c r="I36" s="13"/>
      <c r="J36" s="13">
        <f>SUM(J33:J35)</f>
        <v>99400.56</v>
      </c>
      <c r="K36" s="13"/>
      <c r="L36" s="24"/>
      <c r="M36" s="13">
        <f>SUM(M33:M35)</f>
        <v>111497.16</v>
      </c>
      <c r="N36" s="13"/>
      <c r="O36" s="13"/>
      <c r="P36" s="13">
        <f>SUM(P33:P35)</f>
        <v>103953.82</v>
      </c>
      <c r="Q36" s="13"/>
      <c r="R36" s="13"/>
      <c r="S36" s="13">
        <f>SUM(S33:S35)</f>
        <v>116727.72</v>
      </c>
      <c r="T36" s="13"/>
    </row>
    <row r="37" spans="1:20" ht="15" x14ac:dyDescent="0.2">
      <c r="A37" s="9" t="s">
        <v>6</v>
      </c>
      <c r="B37" s="10"/>
      <c r="C37" s="10"/>
      <c r="D37" s="10"/>
      <c r="E37" s="11"/>
      <c r="F37" s="11"/>
      <c r="G37" s="29"/>
      <c r="H37" s="11"/>
      <c r="I37" s="11"/>
      <c r="J37" s="11"/>
      <c r="K37" s="11"/>
      <c r="L37" s="11"/>
      <c r="M37" s="11"/>
      <c r="N37" s="11"/>
      <c r="O37" s="11"/>
      <c r="P37" s="11"/>
      <c r="Q37" s="11"/>
      <c r="R37" s="11"/>
      <c r="S37" s="11"/>
      <c r="T37" s="11"/>
    </row>
    <row r="38" spans="1:20" ht="27" customHeight="1" x14ac:dyDescent="0.2">
      <c r="A38" s="17"/>
      <c r="B38" s="39" t="s">
        <v>18</v>
      </c>
      <c r="C38" s="40"/>
      <c r="D38" s="41"/>
      <c r="E38" s="13"/>
      <c r="F38" s="24"/>
      <c r="G38" s="13">
        <f>G12</f>
        <v>937635.06</v>
      </c>
      <c r="H38" s="13"/>
      <c r="I38" s="13"/>
      <c r="J38" s="13">
        <f>J12</f>
        <v>969924.67999999993</v>
      </c>
      <c r="K38" s="13"/>
      <c r="L38" s="24"/>
      <c r="M38" s="13">
        <f>M12</f>
        <v>964121.60000000009</v>
      </c>
      <c r="N38" s="13"/>
      <c r="O38" s="13"/>
      <c r="P38" s="13">
        <f>P12</f>
        <v>1027254.62</v>
      </c>
      <c r="Q38" s="13"/>
      <c r="R38" s="13"/>
      <c r="S38" s="13">
        <f>S12</f>
        <v>1228840.02</v>
      </c>
      <c r="T38" s="13"/>
    </row>
    <row r="39" spans="1:20" ht="27" customHeight="1" x14ac:dyDescent="0.2">
      <c r="A39" s="17"/>
      <c r="B39" s="39" t="s">
        <v>16</v>
      </c>
      <c r="C39" s="40"/>
      <c r="D39" s="41"/>
      <c r="E39" s="13"/>
      <c r="F39" s="24"/>
      <c r="G39" s="13">
        <f>SUM(G18+G24+G30+G36)</f>
        <v>397423.44000000006</v>
      </c>
      <c r="H39" s="13"/>
      <c r="I39" s="13"/>
      <c r="J39" s="13">
        <f>SUM(J18+J24+J30+J36)</f>
        <v>392081.32</v>
      </c>
      <c r="K39" s="13"/>
      <c r="L39" s="24"/>
      <c r="M39" s="13">
        <f>SUM(M18+M24+M30+M36)</f>
        <v>432539.48</v>
      </c>
      <c r="N39" s="13"/>
      <c r="O39" s="13"/>
      <c r="P39" s="13">
        <f>SUM(P18+P24+P30+P36)</f>
        <v>409683.29</v>
      </c>
      <c r="Q39" s="13"/>
      <c r="R39" s="13"/>
      <c r="S39" s="13">
        <f>SUM(S18+S24+S30+S36)</f>
        <v>431071.04000000004</v>
      </c>
      <c r="T39" s="13"/>
    </row>
    <row r="40" spans="1:20" s="32" customFormat="1" ht="27" customHeight="1" x14ac:dyDescent="0.2">
      <c r="A40" s="30"/>
      <c r="B40" s="39" t="s">
        <v>19</v>
      </c>
      <c r="C40" s="40"/>
      <c r="D40" s="41"/>
      <c r="E40" s="29"/>
      <c r="F40" s="31"/>
      <c r="G40" s="29">
        <f>SUM(G38:G39)</f>
        <v>1335058.5</v>
      </c>
      <c r="H40" s="29"/>
      <c r="I40" s="29"/>
      <c r="J40" s="29">
        <f>SUM(J38:J39)</f>
        <v>1362006</v>
      </c>
      <c r="K40" s="29"/>
      <c r="L40" s="31"/>
      <c r="M40" s="29">
        <f>SUM(M38:M39)</f>
        <v>1396661.08</v>
      </c>
      <c r="N40" s="29"/>
      <c r="O40" s="29"/>
      <c r="P40" s="29">
        <f>SUM(P38:P39)</f>
        <v>1436937.91</v>
      </c>
      <c r="Q40" s="29"/>
      <c r="R40" s="29"/>
      <c r="S40" s="29">
        <f>SUM(S38:S39)</f>
        <v>1659911.06</v>
      </c>
      <c r="T40" s="29"/>
    </row>
    <row r="41" spans="1:20" s="28" customFormat="1" ht="34.5" customHeight="1" x14ac:dyDescent="0.25">
      <c r="A41" s="26"/>
      <c r="B41" s="42"/>
      <c r="C41" s="43"/>
      <c r="D41" s="43"/>
      <c r="E41" s="26"/>
      <c r="F41" s="33"/>
      <c r="G41" s="34"/>
      <c r="H41" s="26"/>
      <c r="I41" s="34"/>
      <c r="J41" s="34"/>
      <c r="K41" s="34"/>
      <c r="L41" s="33"/>
      <c r="M41" s="34"/>
      <c r="N41" s="26"/>
      <c r="O41" s="33"/>
      <c r="P41" s="34"/>
      <c r="Q41" s="27"/>
      <c r="R41" s="34" t="s">
        <v>30</v>
      </c>
      <c r="S41" s="34"/>
      <c r="T41" s="34"/>
    </row>
    <row r="42" spans="1:20" x14ac:dyDescent="0.2">
      <c r="A42"/>
      <c r="O42"/>
      <c r="P42"/>
    </row>
    <row r="43" spans="1:20" x14ac:dyDescent="0.2">
      <c r="A43"/>
      <c r="O43"/>
      <c r="P43"/>
    </row>
    <row r="44" spans="1:20" x14ac:dyDescent="0.2">
      <c r="A44"/>
      <c r="O44"/>
      <c r="P44"/>
    </row>
    <row r="45" spans="1:20" x14ac:dyDescent="0.2">
      <c r="A45"/>
      <c r="O45"/>
      <c r="P45"/>
    </row>
    <row r="46" spans="1:20" x14ac:dyDescent="0.2">
      <c r="A46"/>
      <c r="O46"/>
      <c r="P46"/>
    </row>
    <row r="47" spans="1:20" x14ac:dyDescent="0.2">
      <c r="A47"/>
      <c r="O47"/>
      <c r="P47"/>
    </row>
    <row r="48" spans="1:20" x14ac:dyDescent="0.2">
      <c r="A48"/>
      <c r="O48"/>
      <c r="P48"/>
    </row>
    <row r="49" spans="1:16" x14ac:dyDescent="0.2">
      <c r="A49"/>
      <c r="O49"/>
      <c r="P49"/>
    </row>
    <row r="50" spans="1:16" x14ac:dyDescent="0.2">
      <c r="A50"/>
      <c r="O50"/>
      <c r="P50"/>
    </row>
    <row r="51" spans="1:16" x14ac:dyDescent="0.2">
      <c r="A51"/>
      <c r="O51"/>
      <c r="P51"/>
    </row>
    <row r="52" spans="1:16" x14ac:dyDescent="0.2">
      <c r="A52"/>
      <c r="O52"/>
      <c r="P52"/>
    </row>
    <row r="53" spans="1:16" x14ac:dyDescent="0.2">
      <c r="A53"/>
      <c r="O53"/>
      <c r="P53"/>
    </row>
    <row r="54" spans="1:16" x14ac:dyDescent="0.2">
      <c r="A54"/>
      <c r="O54"/>
      <c r="P54"/>
    </row>
    <row r="55" spans="1:16" x14ac:dyDescent="0.2">
      <c r="A55"/>
      <c r="O55"/>
      <c r="P55"/>
    </row>
    <row r="56" spans="1:16" x14ac:dyDescent="0.2">
      <c r="A56"/>
      <c r="O56"/>
      <c r="P56"/>
    </row>
    <row r="57" spans="1:16" x14ac:dyDescent="0.2">
      <c r="A57"/>
      <c r="O57"/>
      <c r="P57"/>
    </row>
    <row r="58" spans="1:16" x14ac:dyDescent="0.2">
      <c r="A58"/>
      <c r="O58"/>
      <c r="P58"/>
    </row>
    <row r="59" spans="1:16" x14ac:dyDescent="0.2">
      <c r="A59"/>
      <c r="O59"/>
      <c r="P59"/>
    </row>
    <row r="60" spans="1:16" x14ac:dyDescent="0.2">
      <c r="A60"/>
      <c r="O60"/>
      <c r="P60"/>
    </row>
    <row r="61" spans="1:16" x14ac:dyDescent="0.2">
      <c r="A61"/>
      <c r="O61"/>
      <c r="P61"/>
    </row>
    <row r="62" spans="1:16" x14ac:dyDescent="0.2">
      <c r="A62"/>
      <c r="O62"/>
      <c r="P62"/>
    </row>
    <row r="63" spans="1:16" x14ac:dyDescent="0.2">
      <c r="A63"/>
      <c r="O63"/>
      <c r="P63"/>
    </row>
    <row r="64" spans="1:16" x14ac:dyDescent="0.2">
      <c r="A64"/>
      <c r="O64"/>
      <c r="P64"/>
    </row>
    <row r="65" spans="1:16" x14ac:dyDescent="0.2">
      <c r="A65"/>
      <c r="O65"/>
      <c r="P65"/>
    </row>
    <row r="66" spans="1:16" x14ac:dyDescent="0.2">
      <c r="A66"/>
      <c r="O66"/>
      <c r="P66"/>
    </row>
    <row r="67" spans="1:16" x14ac:dyDescent="0.2">
      <c r="A67"/>
      <c r="O67"/>
      <c r="P67"/>
    </row>
    <row r="68" spans="1:16" x14ac:dyDescent="0.2">
      <c r="A68"/>
      <c r="O68"/>
      <c r="P68"/>
    </row>
    <row r="69" spans="1:16" x14ac:dyDescent="0.2">
      <c r="A69"/>
      <c r="O69"/>
      <c r="P69"/>
    </row>
    <row r="70" spans="1:16" x14ac:dyDescent="0.2">
      <c r="A70"/>
      <c r="O70"/>
      <c r="P70"/>
    </row>
    <row r="71" spans="1:16" x14ac:dyDescent="0.2">
      <c r="A71"/>
      <c r="O71"/>
      <c r="P71"/>
    </row>
    <row r="72" spans="1:16" x14ac:dyDescent="0.2">
      <c r="A72"/>
      <c r="O72"/>
      <c r="P72"/>
    </row>
    <row r="73" spans="1:16" x14ac:dyDescent="0.2">
      <c r="A73"/>
      <c r="O73"/>
      <c r="P73"/>
    </row>
    <row r="74" spans="1:16" x14ac:dyDescent="0.2">
      <c r="A74"/>
      <c r="O74"/>
      <c r="P74"/>
    </row>
    <row r="75" spans="1:16" x14ac:dyDescent="0.2">
      <c r="A75"/>
      <c r="O75"/>
      <c r="P75"/>
    </row>
    <row r="76" spans="1:16" x14ac:dyDescent="0.2">
      <c r="A76"/>
      <c r="O76"/>
      <c r="P76"/>
    </row>
    <row r="77" spans="1:16" x14ac:dyDescent="0.2">
      <c r="A77"/>
      <c r="O77"/>
      <c r="P77"/>
    </row>
    <row r="78" spans="1:16" x14ac:dyDescent="0.2">
      <c r="A78"/>
      <c r="O78"/>
      <c r="P78"/>
    </row>
    <row r="79" spans="1:16" x14ac:dyDescent="0.2">
      <c r="A79"/>
      <c r="O79"/>
      <c r="P79"/>
    </row>
    <row r="80" spans="1:16" x14ac:dyDescent="0.2">
      <c r="A80"/>
      <c r="O80"/>
      <c r="P80"/>
    </row>
    <row r="81" spans="1:16" x14ac:dyDescent="0.2">
      <c r="A81"/>
      <c r="O81"/>
      <c r="P81"/>
    </row>
    <row r="82" spans="1:16" x14ac:dyDescent="0.2">
      <c r="A82"/>
      <c r="O82"/>
      <c r="P82"/>
    </row>
    <row r="83" spans="1:16" x14ac:dyDescent="0.2">
      <c r="A83"/>
      <c r="O83"/>
      <c r="P83"/>
    </row>
    <row r="84" spans="1:16" x14ac:dyDescent="0.2">
      <c r="A84"/>
      <c r="O84"/>
      <c r="P84"/>
    </row>
    <row r="85" spans="1:16" x14ac:dyDescent="0.2">
      <c r="A85"/>
      <c r="O85"/>
      <c r="P85"/>
    </row>
    <row r="86" spans="1:16" x14ac:dyDescent="0.2">
      <c r="A86"/>
      <c r="O86"/>
      <c r="P86"/>
    </row>
    <row r="87" spans="1:16" x14ac:dyDescent="0.2">
      <c r="A87"/>
      <c r="O87"/>
      <c r="P87"/>
    </row>
    <row r="88" spans="1:16" x14ac:dyDescent="0.2">
      <c r="A88"/>
      <c r="O88"/>
      <c r="P88"/>
    </row>
    <row r="89" spans="1:16" x14ac:dyDescent="0.2">
      <c r="A89"/>
      <c r="O89"/>
      <c r="P89"/>
    </row>
    <row r="90" spans="1:16" x14ac:dyDescent="0.2">
      <c r="A90"/>
      <c r="O90"/>
      <c r="P90"/>
    </row>
    <row r="91" spans="1:16" x14ac:dyDescent="0.2">
      <c r="A91"/>
      <c r="O91"/>
      <c r="P91"/>
    </row>
    <row r="92" spans="1:16" x14ac:dyDescent="0.2">
      <c r="A92"/>
      <c r="O92"/>
      <c r="P92"/>
    </row>
    <row r="93" spans="1:16" x14ac:dyDescent="0.2">
      <c r="A93"/>
      <c r="O93"/>
      <c r="P93"/>
    </row>
    <row r="94" spans="1:16" x14ac:dyDescent="0.2">
      <c r="A94"/>
      <c r="O94"/>
      <c r="P94"/>
    </row>
    <row r="95" spans="1:16" x14ac:dyDescent="0.2">
      <c r="A95"/>
      <c r="O95"/>
      <c r="P95"/>
    </row>
    <row r="96" spans="1:16" x14ac:dyDescent="0.2">
      <c r="A96"/>
      <c r="O96"/>
      <c r="P96"/>
    </row>
    <row r="97" spans="1:16" x14ac:dyDescent="0.2">
      <c r="A97"/>
      <c r="O97"/>
      <c r="P97"/>
    </row>
    <row r="98" spans="1:16" x14ac:dyDescent="0.2">
      <c r="A98"/>
      <c r="O98"/>
      <c r="P98"/>
    </row>
    <row r="99" spans="1:16" x14ac:dyDescent="0.2">
      <c r="A99"/>
      <c r="O99"/>
      <c r="P99"/>
    </row>
    <row r="100" spans="1:16" x14ac:dyDescent="0.2">
      <c r="A100"/>
      <c r="O100"/>
      <c r="P100"/>
    </row>
    <row r="101" spans="1:16" x14ac:dyDescent="0.2">
      <c r="A101"/>
      <c r="O101"/>
      <c r="P101"/>
    </row>
    <row r="102" spans="1:16" x14ac:dyDescent="0.2">
      <c r="A102"/>
      <c r="O102"/>
      <c r="P102"/>
    </row>
    <row r="103" spans="1:16" x14ac:dyDescent="0.2">
      <c r="A103"/>
      <c r="O103"/>
      <c r="P103"/>
    </row>
    <row r="104" spans="1:16" x14ac:dyDescent="0.2">
      <c r="A104"/>
      <c r="O104"/>
      <c r="P104"/>
    </row>
    <row r="105" spans="1:16" x14ac:dyDescent="0.2">
      <c r="A105"/>
      <c r="O105"/>
      <c r="P105"/>
    </row>
    <row r="106" spans="1:16" x14ac:dyDescent="0.2">
      <c r="A106"/>
      <c r="O106"/>
      <c r="P106"/>
    </row>
    <row r="107" spans="1:16" x14ac:dyDescent="0.2">
      <c r="A107"/>
      <c r="O107"/>
      <c r="P107"/>
    </row>
    <row r="108" spans="1:16" x14ac:dyDescent="0.2">
      <c r="A108"/>
      <c r="O108"/>
      <c r="P108"/>
    </row>
    <row r="109" spans="1:16" x14ac:dyDescent="0.2">
      <c r="A109"/>
      <c r="O109"/>
      <c r="P109"/>
    </row>
    <row r="110" spans="1:16" x14ac:dyDescent="0.2">
      <c r="A110"/>
      <c r="O110"/>
      <c r="P110"/>
    </row>
    <row r="111" spans="1:16" x14ac:dyDescent="0.2">
      <c r="A111"/>
      <c r="O111"/>
      <c r="P111"/>
    </row>
    <row r="112" spans="1:16" x14ac:dyDescent="0.2">
      <c r="A112"/>
      <c r="O112"/>
      <c r="P112"/>
    </row>
    <row r="113" spans="1:16" x14ac:dyDescent="0.2">
      <c r="A113"/>
      <c r="O113"/>
      <c r="P113"/>
    </row>
    <row r="114" spans="1:16" x14ac:dyDescent="0.2">
      <c r="A114"/>
      <c r="O114"/>
      <c r="P114"/>
    </row>
    <row r="115" spans="1:16" x14ac:dyDescent="0.2">
      <c r="A115"/>
      <c r="O115"/>
      <c r="P115"/>
    </row>
    <row r="116" spans="1:16" x14ac:dyDescent="0.2">
      <c r="A116"/>
      <c r="O116"/>
      <c r="P116"/>
    </row>
    <row r="117" spans="1:16" x14ac:dyDescent="0.2">
      <c r="A117"/>
      <c r="O117"/>
      <c r="P117"/>
    </row>
    <row r="118" spans="1:16" x14ac:dyDescent="0.2">
      <c r="A118"/>
      <c r="O118"/>
      <c r="P118"/>
    </row>
    <row r="119" spans="1:16" x14ac:dyDescent="0.2">
      <c r="A119"/>
      <c r="O119"/>
      <c r="P119"/>
    </row>
    <row r="120" spans="1:16" x14ac:dyDescent="0.2">
      <c r="A120"/>
      <c r="O120"/>
      <c r="P120"/>
    </row>
    <row r="121" spans="1:16" x14ac:dyDescent="0.2">
      <c r="A121"/>
      <c r="O121"/>
      <c r="P121"/>
    </row>
    <row r="122" spans="1:16" x14ac:dyDescent="0.2">
      <c r="A122"/>
      <c r="O122"/>
      <c r="P122"/>
    </row>
    <row r="123" spans="1:16" x14ac:dyDescent="0.2">
      <c r="A123"/>
      <c r="O123"/>
      <c r="P123"/>
    </row>
    <row r="124" spans="1:16" x14ac:dyDescent="0.2">
      <c r="A124"/>
      <c r="O124"/>
      <c r="P124"/>
    </row>
    <row r="125" spans="1:16" x14ac:dyDescent="0.2">
      <c r="A125"/>
      <c r="O125"/>
      <c r="P125"/>
    </row>
    <row r="126" spans="1:16" x14ac:dyDescent="0.2">
      <c r="A126"/>
      <c r="O126"/>
      <c r="P126"/>
    </row>
    <row r="127" spans="1:16" x14ac:dyDescent="0.2">
      <c r="A127"/>
      <c r="O127"/>
      <c r="P127"/>
    </row>
    <row r="128" spans="1:16" x14ac:dyDescent="0.2">
      <c r="A128"/>
      <c r="O128"/>
      <c r="P128"/>
    </row>
    <row r="129" spans="1:16" x14ac:dyDescent="0.2">
      <c r="A129"/>
      <c r="O129"/>
      <c r="P129"/>
    </row>
    <row r="130" spans="1:16" x14ac:dyDescent="0.2">
      <c r="A130"/>
      <c r="O130"/>
      <c r="P130"/>
    </row>
    <row r="131" spans="1:16" x14ac:dyDescent="0.2">
      <c r="A131"/>
      <c r="O131"/>
      <c r="P131"/>
    </row>
    <row r="132" spans="1:16" x14ac:dyDescent="0.2">
      <c r="A132"/>
      <c r="O132"/>
      <c r="P132"/>
    </row>
    <row r="133" spans="1:16" x14ac:dyDescent="0.2">
      <c r="A133"/>
      <c r="O133"/>
      <c r="P133"/>
    </row>
    <row r="134" spans="1:16" x14ac:dyDescent="0.2">
      <c r="A134"/>
      <c r="O134"/>
      <c r="P134"/>
    </row>
    <row r="135" spans="1:16" x14ac:dyDescent="0.2">
      <c r="A135"/>
      <c r="O135"/>
      <c r="P135"/>
    </row>
    <row r="136" spans="1:16" x14ac:dyDescent="0.2">
      <c r="A136"/>
      <c r="O136"/>
      <c r="P136"/>
    </row>
    <row r="137" spans="1:16" x14ac:dyDescent="0.2">
      <c r="A137"/>
      <c r="O137"/>
      <c r="P137"/>
    </row>
    <row r="138" spans="1:16" x14ac:dyDescent="0.2">
      <c r="A138"/>
      <c r="O138"/>
      <c r="P138"/>
    </row>
    <row r="139" spans="1:16" x14ac:dyDescent="0.2">
      <c r="A139"/>
      <c r="O139"/>
      <c r="P139"/>
    </row>
    <row r="140" spans="1:16" x14ac:dyDescent="0.2">
      <c r="A140"/>
      <c r="O140"/>
      <c r="P140"/>
    </row>
    <row r="141" spans="1:16" x14ac:dyDescent="0.2">
      <c r="A141"/>
      <c r="O141"/>
      <c r="P141"/>
    </row>
    <row r="142" spans="1:16" x14ac:dyDescent="0.2">
      <c r="A142"/>
      <c r="O142"/>
      <c r="P142"/>
    </row>
    <row r="143" spans="1:16" x14ac:dyDescent="0.2">
      <c r="A143"/>
      <c r="O143"/>
      <c r="P143"/>
    </row>
    <row r="144" spans="1:16" x14ac:dyDescent="0.2">
      <c r="A144"/>
      <c r="O144"/>
      <c r="P144"/>
    </row>
    <row r="145" spans="1:16" x14ac:dyDescent="0.2">
      <c r="A145"/>
      <c r="O145"/>
      <c r="P145"/>
    </row>
    <row r="146" spans="1:16" x14ac:dyDescent="0.2">
      <c r="A146"/>
      <c r="O146"/>
      <c r="P146"/>
    </row>
    <row r="147" spans="1:16" x14ac:dyDescent="0.2">
      <c r="A147"/>
      <c r="O147"/>
      <c r="P147"/>
    </row>
    <row r="148" spans="1:16" x14ac:dyDescent="0.2">
      <c r="A148"/>
      <c r="O148"/>
      <c r="P148"/>
    </row>
    <row r="149" spans="1:16" x14ac:dyDescent="0.2">
      <c r="A149"/>
      <c r="O149"/>
      <c r="P149"/>
    </row>
    <row r="150" spans="1:16" x14ac:dyDescent="0.2">
      <c r="A150"/>
      <c r="O150"/>
      <c r="P150"/>
    </row>
    <row r="151" spans="1:16" x14ac:dyDescent="0.2">
      <c r="A151"/>
      <c r="O151"/>
      <c r="P151"/>
    </row>
    <row r="152" spans="1:16" x14ac:dyDescent="0.2">
      <c r="A152"/>
      <c r="O152"/>
      <c r="P152"/>
    </row>
    <row r="153" spans="1:16" x14ac:dyDescent="0.2">
      <c r="A153"/>
      <c r="O153"/>
      <c r="P153"/>
    </row>
    <row r="154" spans="1:16" x14ac:dyDescent="0.2">
      <c r="A154"/>
      <c r="O154"/>
      <c r="P154"/>
    </row>
    <row r="155" spans="1:16" x14ac:dyDescent="0.2">
      <c r="A155"/>
      <c r="O155"/>
      <c r="P155"/>
    </row>
    <row r="156" spans="1:16" x14ac:dyDescent="0.2">
      <c r="A156"/>
      <c r="O156"/>
      <c r="P156"/>
    </row>
    <row r="157" spans="1:16" x14ac:dyDescent="0.2">
      <c r="A157"/>
      <c r="O157"/>
      <c r="P157"/>
    </row>
    <row r="158" spans="1:16" x14ac:dyDescent="0.2">
      <c r="A158"/>
      <c r="O158"/>
      <c r="P158"/>
    </row>
    <row r="159" spans="1:16" x14ac:dyDescent="0.2">
      <c r="A159"/>
      <c r="O159"/>
      <c r="P159"/>
    </row>
    <row r="160" spans="1:16" x14ac:dyDescent="0.2">
      <c r="A160"/>
      <c r="O160"/>
      <c r="P160"/>
    </row>
    <row r="161" spans="1:16" x14ac:dyDescent="0.2">
      <c r="A161"/>
      <c r="O161"/>
      <c r="P161"/>
    </row>
    <row r="162" spans="1:16" x14ac:dyDescent="0.2">
      <c r="A162"/>
      <c r="O162"/>
      <c r="P162"/>
    </row>
    <row r="163" spans="1:16" x14ac:dyDescent="0.2">
      <c r="A163"/>
      <c r="O163"/>
      <c r="P163"/>
    </row>
    <row r="164" spans="1:16" x14ac:dyDescent="0.2">
      <c r="A164"/>
      <c r="O164"/>
      <c r="P164"/>
    </row>
    <row r="165" spans="1:16" x14ac:dyDescent="0.2">
      <c r="A165"/>
      <c r="O165"/>
      <c r="P165"/>
    </row>
    <row r="166" spans="1:16" x14ac:dyDescent="0.2">
      <c r="A166"/>
      <c r="O166"/>
      <c r="P166"/>
    </row>
    <row r="167" spans="1:16" x14ac:dyDescent="0.2">
      <c r="A167"/>
      <c r="O167"/>
      <c r="P167"/>
    </row>
    <row r="168" spans="1:16" x14ac:dyDescent="0.2">
      <c r="A168"/>
      <c r="O168"/>
      <c r="P168"/>
    </row>
    <row r="169" spans="1:16" x14ac:dyDescent="0.2">
      <c r="A169"/>
      <c r="O169"/>
      <c r="P169"/>
    </row>
    <row r="170" spans="1:16" x14ac:dyDescent="0.2">
      <c r="A170"/>
      <c r="O170"/>
      <c r="P170"/>
    </row>
    <row r="171" spans="1:16" x14ac:dyDescent="0.2">
      <c r="A171"/>
      <c r="O171"/>
      <c r="P171"/>
    </row>
    <row r="172" spans="1:16" x14ac:dyDescent="0.2">
      <c r="A172"/>
      <c r="O172"/>
      <c r="P172"/>
    </row>
    <row r="173" spans="1:16" x14ac:dyDescent="0.2">
      <c r="A173"/>
      <c r="O173"/>
      <c r="P173"/>
    </row>
    <row r="174" spans="1:16" x14ac:dyDescent="0.2">
      <c r="A174"/>
      <c r="O174"/>
      <c r="P174"/>
    </row>
    <row r="175" spans="1:16" x14ac:dyDescent="0.2">
      <c r="A175"/>
      <c r="O175"/>
      <c r="P175"/>
    </row>
    <row r="176" spans="1:16" x14ac:dyDescent="0.2">
      <c r="A176"/>
      <c r="O176"/>
      <c r="P176"/>
    </row>
    <row r="177" spans="1:16" x14ac:dyDescent="0.2">
      <c r="A177"/>
      <c r="O177"/>
      <c r="P177"/>
    </row>
    <row r="178" spans="1:16" x14ac:dyDescent="0.2">
      <c r="A178"/>
      <c r="O178"/>
      <c r="P178"/>
    </row>
    <row r="179" spans="1:16" x14ac:dyDescent="0.2">
      <c r="A179"/>
      <c r="O179"/>
      <c r="P179"/>
    </row>
    <row r="180" spans="1:16" x14ac:dyDescent="0.2">
      <c r="A180"/>
      <c r="O180"/>
      <c r="P180"/>
    </row>
    <row r="181" spans="1:16" x14ac:dyDescent="0.2">
      <c r="A181"/>
      <c r="O181"/>
      <c r="P181"/>
    </row>
    <row r="182" spans="1:16" x14ac:dyDescent="0.2">
      <c r="A182"/>
      <c r="O182"/>
      <c r="P182"/>
    </row>
    <row r="183" spans="1:16" x14ac:dyDescent="0.2">
      <c r="A183"/>
      <c r="O183"/>
      <c r="P183"/>
    </row>
    <row r="184" spans="1:16" x14ac:dyDescent="0.2">
      <c r="A184"/>
      <c r="O184"/>
      <c r="P184"/>
    </row>
    <row r="185" spans="1:16" x14ac:dyDescent="0.2">
      <c r="A185"/>
      <c r="O185"/>
      <c r="P185"/>
    </row>
    <row r="186" spans="1:16" x14ac:dyDescent="0.2">
      <c r="A186"/>
      <c r="O186"/>
      <c r="P186"/>
    </row>
    <row r="187" spans="1:16" x14ac:dyDescent="0.2">
      <c r="A187"/>
      <c r="O187"/>
      <c r="P187"/>
    </row>
    <row r="188" spans="1:16" x14ac:dyDescent="0.2">
      <c r="A188"/>
      <c r="O188"/>
      <c r="P188"/>
    </row>
    <row r="189" spans="1:16" x14ac:dyDescent="0.2">
      <c r="A189"/>
      <c r="O189"/>
      <c r="P189"/>
    </row>
    <row r="190" spans="1:16" x14ac:dyDescent="0.2">
      <c r="A190"/>
      <c r="O190"/>
      <c r="P190"/>
    </row>
    <row r="191" spans="1:16" x14ac:dyDescent="0.2">
      <c r="A191"/>
      <c r="O191"/>
      <c r="P191"/>
    </row>
    <row r="192" spans="1:16" x14ac:dyDescent="0.2">
      <c r="A192"/>
      <c r="O192"/>
      <c r="P192"/>
    </row>
    <row r="193" spans="1:16" x14ac:dyDescent="0.2">
      <c r="A193"/>
      <c r="O193"/>
      <c r="P193"/>
    </row>
    <row r="194" spans="1:16" x14ac:dyDescent="0.2">
      <c r="A194"/>
      <c r="O194"/>
      <c r="P194"/>
    </row>
    <row r="195" spans="1:16" x14ac:dyDescent="0.2">
      <c r="A195"/>
      <c r="O195"/>
      <c r="P195"/>
    </row>
    <row r="196" spans="1:16" x14ac:dyDescent="0.2">
      <c r="A196"/>
      <c r="O196"/>
      <c r="P196"/>
    </row>
    <row r="197" spans="1:16" x14ac:dyDescent="0.2">
      <c r="A197"/>
      <c r="O197"/>
      <c r="P197"/>
    </row>
    <row r="198" spans="1:16" x14ac:dyDescent="0.2">
      <c r="A198"/>
      <c r="O198"/>
      <c r="P198"/>
    </row>
    <row r="199" spans="1:16" x14ac:dyDescent="0.2">
      <c r="A199"/>
      <c r="O199"/>
      <c r="P199"/>
    </row>
    <row r="200" spans="1:16" x14ac:dyDescent="0.2">
      <c r="A200"/>
      <c r="O200"/>
      <c r="P200"/>
    </row>
    <row r="201" spans="1:16" x14ac:dyDescent="0.2">
      <c r="A201"/>
      <c r="O201"/>
      <c r="P201"/>
    </row>
    <row r="202" spans="1:16" x14ac:dyDescent="0.2">
      <c r="A202"/>
      <c r="O202"/>
      <c r="P202"/>
    </row>
    <row r="203" spans="1:16" x14ac:dyDescent="0.2">
      <c r="A203"/>
      <c r="O203"/>
      <c r="P203"/>
    </row>
    <row r="204" spans="1:16" x14ac:dyDescent="0.2">
      <c r="A204"/>
      <c r="O204"/>
      <c r="P204"/>
    </row>
    <row r="205" spans="1:16" x14ac:dyDescent="0.2">
      <c r="A205"/>
      <c r="O205"/>
      <c r="P205"/>
    </row>
    <row r="206" spans="1:16" x14ac:dyDescent="0.2">
      <c r="A206"/>
      <c r="O206"/>
      <c r="P206"/>
    </row>
    <row r="207" spans="1:16" x14ac:dyDescent="0.2">
      <c r="A207"/>
      <c r="O207"/>
      <c r="P207"/>
    </row>
    <row r="208" spans="1:16" x14ac:dyDescent="0.2">
      <c r="A208"/>
      <c r="O208"/>
      <c r="P208"/>
    </row>
    <row r="209" spans="1:16" x14ac:dyDescent="0.2">
      <c r="A209"/>
      <c r="O209"/>
      <c r="P209"/>
    </row>
    <row r="210" spans="1:16" x14ac:dyDescent="0.2">
      <c r="A210"/>
      <c r="O210"/>
      <c r="P210"/>
    </row>
    <row r="211" spans="1:16" x14ac:dyDescent="0.2">
      <c r="A211"/>
      <c r="O211"/>
      <c r="P211"/>
    </row>
    <row r="212" spans="1:16" x14ac:dyDescent="0.2">
      <c r="A212"/>
      <c r="O212"/>
      <c r="P212"/>
    </row>
    <row r="213" spans="1:16" x14ac:dyDescent="0.2">
      <c r="A213"/>
      <c r="O213"/>
      <c r="P213"/>
    </row>
    <row r="214" spans="1:16" x14ac:dyDescent="0.2">
      <c r="A214"/>
      <c r="O214"/>
      <c r="P214"/>
    </row>
    <row r="215" spans="1:16" x14ac:dyDescent="0.2">
      <c r="A215"/>
      <c r="O215"/>
      <c r="P215"/>
    </row>
    <row r="216" spans="1:16" x14ac:dyDescent="0.2">
      <c r="A216"/>
      <c r="O216"/>
      <c r="P216"/>
    </row>
    <row r="217" spans="1:16" x14ac:dyDescent="0.2">
      <c r="A217"/>
      <c r="O217"/>
      <c r="P217"/>
    </row>
    <row r="218" spans="1:16" x14ac:dyDescent="0.2">
      <c r="A218"/>
      <c r="O218"/>
      <c r="P218"/>
    </row>
    <row r="219" spans="1:16" x14ac:dyDescent="0.2">
      <c r="A219"/>
      <c r="O219"/>
      <c r="P219"/>
    </row>
    <row r="220" spans="1:16" x14ac:dyDescent="0.2">
      <c r="A220"/>
      <c r="O220"/>
      <c r="P220"/>
    </row>
    <row r="221" spans="1:16" x14ac:dyDescent="0.2">
      <c r="A221"/>
      <c r="O221"/>
      <c r="P221"/>
    </row>
    <row r="222" spans="1:16" x14ac:dyDescent="0.2">
      <c r="A222"/>
      <c r="O222"/>
      <c r="P222"/>
    </row>
    <row r="223" spans="1:16" x14ac:dyDescent="0.2">
      <c r="A223"/>
      <c r="O223"/>
      <c r="P223"/>
    </row>
    <row r="224" spans="1:16" x14ac:dyDescent="0.2">
      <c r="A224"/>
      <c r="O224"/>
      <c r="P224"/>
    </row>
    <row r="225" spans="1:16" x14ac:dyDescent="0.2">
      <c r="A225"/>
      <c r="O225"/>
      <c r="P225"/>
    </row>
    <row r="226" spans="1:16" x14ac:dyDescent="0.2">
      <c r="A226"/>
      <c r="O226"/>
      <c r="P226"/>
    </row>
    <row r="227" spans="1:16" x14ac:dyDescent="0.2">
      <c r="A227"/>
      <c r="O227"/>
      <c r="P227"/>
    </row>
    <row r="228" spans="1:16" x14ac:dyDescent="0.2">
      <c r="A228"/>
      <c r="O228"/>
      <c r="P228"/>
    </row>
    <row r="229" spans="1:16" x14ac:dyDescent="0.2">
      <c r="A229"/>
      <c r="O229"/>
      <c r="P229"/>
    </row>
    <row r="230" spans="1:16" x14ac:dyDescent="0.2">
      <c r="A230"/>
      <c r="O230"/>
      <c r="P230"/>
    </row>
    <row r="231" spans="1:16" x14ac:dyDescent="0.2">
      <c r="A231"/>
      <c r="O231"/>
      <c r="P231"/>
    </row>
    <row r="232" spans="1:16" x14ac:dyDescent="0.2">
      <c r="A232"/>
      <c r="O232"/>
      <c r="P232"/>
    </row>
    <row r="233" spans="1:16" x14ac:dyDescent="0.2">
      <c r="A233"/>
      <c r="O233"/>
      <c r="P233"/>
    </row>
    <row r="234" spans="1:16" x14ac:dyDescent="0.2">
      <c r="A234"/>
      <c r="O234"/>
      <c r="P234"/>
    </row>
    <row r="235" spans="1:16" x14ac:dyDescent="0.2">
      <c r="A235"/>
      <c r="O235"/>
      <c r="P235"/>
    </row>
    <row r="236" spans="1:16" x14ac:dyDescent="0.2">
      <c r="A236"/>
      <c r="O236"/>
      <c r="P236"/>
    </row>
    <row r="237" spans="1:16" x14ac:dyDescent="0.2">
      <c r="A237"/>
      <c r="O237"/>
      <c r="P237"/>
    </row>
    <row r="238" spans="1:16" x14ac:dyDescent="0.2">
      <c r="A238"/>
      <c r="O238"/>
      <c r="P238"/>
    </row>
    <row r="239" spans="1:16" x14ac:dyDescent="0.2">
      <c r="A239"/>
      <c r="O239"/>
      <c r="P239"/>
    </row>
    <row r="240" spans="1:16" x14ac:dyDescent="0.2">
      <c r="A240" s="3"/>
      <c r="B240" s="1"/>
      <c r="C240" s="1"/>
      <c r="D240" s="1"/>
      <c r="O240" s="5"/>
      <c r="P240" s="5"/>
    </row>
    <row r="241" spans="1:16" x14ac:dyDescent="0.2">
      <c r="A241" s="3"/>
      <c r="B241" s="1"/>
      <c r="C241" s="1"/>
      <c r="D241" s="1"/>
      <c r="O241" s="5"/>
      <c r="P241" s="5"/>
    </row>
    <row r="242" spans="1:16" x14ac:dyDescent="0.2">
      <c r="A242" s="3"/>
      <c r="B242" s="1"/>
      <c r="C242" s="1"/>
      <c r="D242" s="1"/>
      <c r="O242" s="5"/>
      <c r="P242" s="5"/>
    </row>
    <row r="243" spans="1:16" x14ac:dyDescent="0.2">
      <c r="A243" s="3"/>
      <c r="B243" s="1"/>
      <c r="C243" s="1"/>
      <c r="D243" s="1"/>
      <c r="O243" s="5"/>
      <c r="P243" s="5"/>
    </row>
    <row r="244" spans="1:16" x14ac:dyDescent="0.2">
      <c r="A244" s="3"/>
      <c r="B244" s="1"/>
      <c r="C244" s="1"/>
      <c r="D244" s="1"/>
      <c r="O244" s="5"/>
      <c r="P244" s="5"/>
    </row>
    <row r="245" spans="1:16" x14ac:dyDescent="0.2">
      <c r="A245" s="3"/>
      <c r="B245" s="1"/>
      <c r="C245" s="1"/>
      <c r="D245" s="1"/>
      <c r="O245" s="5"/>
      <c r="P245" s="5"/>
    </row>
    <row r="246" spans="1:16" x14ac:dyDescent="0.2">
      <c r="A246" s="3"/>
      <c r="B246" s="1"/>
      <c r="C246" s="1"/>
      <c r="D246" s="1"/>
      <c r="O246" s="5"/>
      <c r="P246" s="5"/>
    </row>
    <row r="247" spans="1:16" x14ac:dyDescent="0.2">
      <c r="A247" s="3"/>
      <c r="B247" s="1"/>
      <c r="C247" s="1"/>
      <c r="D247" s="1"/>
      <c r="O247" s="5"/>
      <c r="P247" s="5"/>
    </row>
    <row r="248" spans="1:16" x14ac:dyDescent="0.2">
      <c r="A248" s="3"/>
      <c r="B248" s="1"/>
      <c r="C248" s="1"/>
      <c r="D248" s="1"/>
      <c r="O248" s="5"/>
      <c r="P248" s="5"/>
    </row>
    <row r="249" spans="1:16" x14ac:dyDescent="0.2">
      <c r="A249" s="3"/>
      <c r="B249" s="1"/>
      <c r="C249" s="1"/>
      <c r="D249" s="1"/>
      <c r="O249" s="5"/>
      <c r="P249" s="5"/>
    </row>
  </sheetData>
  <mergeCells count="36">
    <mergeCell ref="I1:J1"/>
    <mergeCell ref="I13:K13"/>
    <mergeCell ref="I25:K25"/>
    <mergeCell ref="I41:K41"/>
    <mergeCell ref="C8:D8"/>
    <mergeCell ref="F1:G1"/>
    <mergeCell ref="O1:P1"/>
    <mergeCell ref="B25:D25"/>
    <mergeCell ref="F25:G25"/>
    <mergeCell ref="L25:M25"/>
    <mergeCell ref="O25:P25"/>
    <mergeCell ref="B24:D24"/>
    <mergeCell ref="A12:D12"/>
    <mergeCell ref="B13:D13"/>
    <mergeCell ref="F13:G13"/>
    <mergeCell ref="O13:P13"/>
    <mergeCell ref="R13:T13"/>
    <mergeCell ref="B38:D38"/>
    <mergeCell ref="B39:D39"/>
    <mergeCell ref="B40:D40"/>
    <mergeCell ref="B41:D41"/>
    <mergeCell ref="A14:B14"/>
    <mergeCell ref="A20:B20"/>
    <mergeCell ref="B18:D18"/>
    <mergeCell ref="B36:D36"/>
    <mergeCell ref="A26:B26"/>
    <mergeCell ref="B30:D30"/>
    <mergeCell ref="A32:B32"/>
    <mergeCell ref="F41:G41"/>
    <mergeCell ref="O41:P41"/>
    <mergeCell ref="R41:T41"/>
    <mergeCell ref="L1:M1"/>
    <mergeCell ref="L13:M13"/>
    <mergeCell ref="L41:M41"/>
    <mergeCell ref="R1:S1"/>
    <mergeCell ref="R25:T25"/>
  </mergeCells>
  <pageMargins left="0.25" right="0.25" top="1.57" bottom="0.25" header="0.25" footer="0"/>
  <pageSetup paperSize="5" scale="63" orientation="landscape" r:id="rId1"/>
  <headerFooter alignWithMargins="0">
    <oddHeader xml:space="preserve">&amp;C&amp;"Arial,Bold"&amp;12 FY 21-22 Chip Seal 
 Invitation to Bid B21-SM580C-500226
December 8, 2021
3:00 p.m.
Bid Tabulation
</oddHeader>
    <oddFooter xml:space="preserve">&amp;CThe Unit Price Line Item Bid Tabulation will be posted on this website within 10 business days. Requests for additional bid submittal documentation may be requested in writing by contacting Purchasing@lhcaz.gov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Lake Havasu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pennyk</dc:creator>
  <cp:lastModifiedBy>Susie Fox</cp:lastModifiedBy>
  <cp:lastPrinted>2021-12-09T19:45:38Z</cp:lastPrinted>
  <dcterms:created xsi:type="dcterms:W3CDTF">2004-08-19T20:51:57Z</dcterms:created>
  <dcterms:modified xsi:type="dcterms:W3CDTF">2021-12-09T19:46:08Z</dcterms:modified>
</cp:coreProperties>
</file>